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45" windowWidth="14430" windowHeight="12390"/>
  </bookViews>
  <sheets>
    <sheet name="Doctor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302" i="2" l="1"/>
  <c r="K302" i="2"/>
  <c r="I302" i="2"/>
  <c r="G302" i="2"/>
  <c r="E302" i="2"/>
  <c r="C302" i="2"/>
  <c r="L64" i="2" l="1"/>
  <c r="B37" i="2"/>
  <c r="D8" i="2"/>
  <c r="H276" i="2" l="1"/>
  <c r="B276" i="2"/>
  <c r="B70" i="2" l="1"/>
  <c r="B69" i="2"/>
  <c r="F70" i="2"/>
  <c r="F69" i="2"/>
  <c r="D70" i="2"/>
  <c r="D69" i="2"/>
  <c r="E70" i="2"/>
  <c r="E69" i="2"/>
  <c r="C70" i="2" l="1"/>
  <c r="C69" i="2"/>
  <c r="B177" i="2" l="1"/>
  <c r="D177" i="2"/>
  <c r="F177" i="2"/>
  <c r="H177" i="2"/>
  <c r="J177" i="2"/>
  <c r="L177" i="2"/>
  <c r="N177" i="2"/>
  <c r="P177" i="2"/>
  <c r="R177" i="2"/>
  <c r="D27" i="2"/>
  <c r="B17" i="2"/>
  <c r="C37" i="2" l="1"/>
  <c r="M64" i="2"/>
  <c r="Q177" i="2"/>
  <c r="B71" i="2"/>
  <c r="E71" i="2"/>
  <c r="C276" i="2"/>
  <c r="F71" i="2"/>
  <c r="D71" i="2"/>
  <c r="C71" i="2"/>
  <c r="E27" i="2"/>
  <c r="I177" i="2"/>
  <c r="M177" i="2"/>
  <c r="E177" i="2"/>
  <c r="S177" i="2"/>
  <c r="O177" i="2"/>
  <c r="K177" i="2"/>
  <c r="G177" i="2"/>
  <c r="C177" i="2"/>
  <c r="L302" i="2"/>
  <c r="J302" i="2"/>
  <c r="H302" i="2"/>
  <c r="F302" i="2"/>
  <c r="D302" i="2"/>
  <c r="B302" i="2"/>
  <c r="N293" i="2"/>
  <c r="O293" i="2" s="1"/>
  <c r="L293" i="2"/>
  <c r="M293" i="2" s="1"/>
  <c r="J293" i="2"/>
  <c r="K293" i="2" s="1"/>
  <c r="N284" i="2"/>
  <c r="L284" i="2"/>
  <c r="M284" i="2" s="1"/>
  <c r="J284" i="2"/>
  <c r="H284" i="2"/>
  <c r="F284" i="2"/>
  <c r="D284" i="2"/>
  <c r="E284" i="2" s="1"/>
  <c r="B284" i="2"/>
  <c r="J276" i="2"/>
  <c r="F276" i="2"/>
  <c r="G276" i="2" s="1"/>
  <c r="D276" i="2"/>
  <c r="E276" i="2" s="1"/>
  <c r="N267" i="2"/>
  <c r="L267" i="2"/>
  <c r="J267" i="2"/>
  <c r="K267" i="2" s="1"/>
  <c r="H267" i="2"/>
  <c r="I267" i="2" s="1"/>
  <c r="F267" i="2"/>
  <c r="G267" i="2" s="1"/>
  <c r="D267" i="2"/>
  <c r="B267" i="2"/>
  <c r="C267" i="2" s="1"/>
  <c r="G284" i="2" l="1"/>
  <c r="O284" i="2"/>
  <c r="E267" i="2"/>
  <c r="I276" i="2"/>
  <c r="M267" i="2"/>
  <c r="K276" i="2"/>
  <c r="I284" i="2"/>
  <c r="O267" i="2"/>
  <c r="C284" i="2"/>
  <c r="K284" i="2"/>
  <c r="F240" i="2"/>
  <c r="G240" i="2" s="1"/>
  <c r="D240" i="2"/>
  <c r="B240" i="2"/>
  <c r="C240" i="2" s="1"/>
  <c r="D231" i="2"/>
  <c r="E231" i="2" s="1"/>
  <c r="B231" i="2"/>
  <c r="J222" i="2"/>
  <c r="K222" i="2" s="1"/>
  <c r="H222" i="2"/>
  <c r="I222" i="2" s="1"/>
  <c r="F222" i="2"/>
  <c r="G222" i="2" s="1"/>
  <c r="D222" i="2"/>
  <c r="E222" i="2" s="1"/>
  <c r="B222" i="2"/>
  <c r="C222" i="2" s="1"/>
  <c r="L204" i="2"/>
  <c r="J204" i="2"/>
  <c r="H204" i="2"/>
  <c r="F204" i="2"/>
  <c r="D204" i="2"/>
  <c r="B204" i="2"/>
  <c r="L195" i="2"/>
  <c r="J195" i="2"/>
  <c r="H195" i="2"/>
  <c r="F195" i="2"/>
  <c r="D195" i="2"/>
  <c r="E195" i="2" s="1"/>
  <c r="B195" i="2"/>
  <c r="C195" i="2" s="1"/>
  <c r="K195" i="2" l="1"/>
  <c r="G204" i="2"/>
  <c r="E240" i="2"/>
  <c r="I195" i="2"/>
  <c r="E204" i="2"/>
  <c r="M204" i="2"/>
  <c r="C231" i="2"/>
  <c r="M195" i="2"/>
  <c r="I204" i="2"/>
  <c r="G195" i="2"/>
  <c r="C204" i="2"/>
  <c r="K204" i="2"/>
  <c r="C169" i="2"/>
  <c r="C161" i="2"/>
  <c r="R152" i="2"/>
  <c r="S152" i="2" s="1"/>
  <c r="P152" i="2"/>
  <c r="Q152" i="2" s="1"/>
  <c r="N152" i="2"/>
  <c r="O152" i="2" s="1"/>
  <c r="L152" i="2"/>
  <c r="M152" i="2" s="1"/>
  <c r="J152" i="2"/>
  <c r="K152" i="2" s="1"/>
  <c r="H152" i="2"/>
  <c r="I152" i="2" s="1"/>
  <c r="F152" i="2"/>
  <c r="G152" i="2" s="1"/>
  <c r="D152" i="2"/>
  <c r="E152" i="2" s="1"/>
  <c r="B152" i="2"/>
  <c r="C152" i="2" s="1"/>
  <c r="Z134" i="2"/>
  <c r="X134" i="2"/>
  <c r="V134" i="2"/>
  <c r="W134" i="2" s="1"/>
  <c r="T134" i="2"/>
  <c r="U134" i="2" s="1"/>
  <c r="R134" i="2"/>
  <c r="S134" i="2" s="1"/>
  <c r="P134" i="2"/>
  <c r="Q134" i="2" s="1"/>
  <c r="N134" i="2"/>
  <c r="O134" i="2" s="1"/>
  <c r="L134" i="2"/>
  <c r="M134" i="2" s="1"/>
  <c r="J134" i="2"/>
  <c r="K134" i="2" s="1"/>
  <c r="H134" i="2"/>
  <c r="I134" i="2" s="1"/>
  <c r="F134" i="2"/>
  <c r="G134" i="2" s="1"/>
  <c r="D134" i="2"/>
  <c r="E134" i="2" s="1"/>
  <c r="B134" i="2"/>
  <c r="C134" i="2" s="1"/>
  <c r="T125" i="2"/>
  <c r="U125" i="2" s="1"/>
  <c r="R125" i="2"/>
  <c r="S125" i="2" s="1"/>
  <c r="P125" i="2"/>
  <c r="Q125" i="2" s="1"/>
  <c r="N125" i="2"/>
  <c r="O125" i="2" s="1"/>
  <c r="L125" i="2"/>
  <c r="M125" i="2" s="1"/>
  <c r="J125" i="2"/>
  <c r="K125" i="2" s="1"/>
  <c r="H125" i="2"/>
  <c r="I125" i="2" s="1"/>
  <c r="F125" i="2"/>
  <c r="G125" i="2" s="1"/>
  <c r="D125" i="2"/>
  <c r="E125" i="2" s="1"/>
  <c r="B125" i="2"/>
  <c r="C125" i="2" s="1"/>
  <c r="L116" i="2"/>
  <c r="M116" i="2" s="1"/>
  <c r="J116" i="2"/>
  <c r="K116" i="2" s="1"/>
  <c r="H116" i="2"/>
  <c r="I116" i="2" s="1"/>
  <c r="F116" i="2"/>
  <c r="G116" i="2" s="1"/>
  <c r="D116" i="2"/>
  <c r="E116" i="2" s="1"/>
  <c r="B116" i="2"/>
  <c r="C116" i="2" s="1"/>
  <c r="D169" i="2" l="1"/>
  <c r="D161" i="2"/>
  <c r="Y134" i="2"/>
  <c r="AA134" i="2"/>
  <c r="J98" i="2"/>
  <c r="K98" i="2" s="1"/>
  <c r="H98" i="2"/>
  <c r="I98" i="2" s="1"/>
  <c r="F98" i="2"/>
  <c r="G98" i="2" s="1"/>
  <c r="D98" i="2"/>
  <c r="E98" i="2" s="1"/>
  <c r="B98" i="2"/>
  <c r="C98" i="2" s="1"/>
  <c r="L89" i="2"/>
  <c r="J89" i="2"/>
  <c r="H89" i="2"/>
  <c r="F89" i="2"/>
  <c r="D89" i="2"/>
  <c r="B89" i="2"/>
  <c r="N80" i="2"/>
  <c r="L80" i="2"/>
  <c r="J80" i="2"/>
  <c r="K80" i="2" s="1"/>
  <c r="H80" i="2"/>
  <c r="I80" i="2" s="1"/>
  <c r="F80" i="2"/>
  <c r="G80" i="2" s="1"/>
  <c r="D80" i="2"/>
  <c r="E80" i="2" s="1"/>
  <c r="B80" i="2"/>
  <c r="C80" i="2" s="1"/>
  <c r="J64" i="2"/>
  <c r="K64" i="2" s="1"/>
  <c r="H64" i="2"/>
  <c r="I64" i="2" s="1"/>
  <c r="F64" i="2"/>
  <c r="G64" i="2" s="1"/>
  <c r="D64" i="2"/>
  <c r="E64" i="2" s="1"/>
  <c r="B64" i="2"/>
  <c r="C64" i="2" s="1"/>
  <c r="J55" i="2"/>
  <c r="K55" i="2" s="1"/>
  <c r="H55" i="2"/>
  <c r="I55" i="2" s="1"/>
  <c r="F55" i="2"/>
  <c r="G55" i="2" s="1"/>
  <c r="D55" i="2"/>
  <c r="E55" i="2" s="1"/>
  <c r="B55" i="2"/>
  <c r="C55" i="2" s="1"/>
  <c r="J46" i="2"/>
  <c r="K46" i="2" s="1"/>
  <c r="H46" i="2"/>
  <c r="I46" i="2" s="1"/>
  <c r="F46" i="2"/>
  <c r="G46" i="2" s="1"/>
  <c r="D46" i="2"/>
  <c r="E46" i="2" s="1"/>
  <c r="B46" i="2"/>
  <c r="C46" i="2" s="1"/>
  <c r="L37" i="2"/>
  <c r="M37" i="2" s="1"/>
  <c r="J37" i="2"/>
  <c r="K37" i="2" s="1"/>
  <c r="H37" i="2"/>
  <c r="I37" i="2" s="1"/>
  <c r="F37" i="2"/>
  <c r="G37" i="2" s="1"/>
  <c r="D37" i="2"/>
  <c r="E37" i="2" s="1"/>
  <c r="J27" i="2"/>
  <c r="K27" i="2" s="1"/>
  <c r="H27" i="2"/>
  <c r="I27" i="2" s="1"/>
  <c r="F27" i="2"/>
  <c r="G27" i="2" s="1"/>
  <c r="B27" i="2"/>
  <c r="C27" i="2" s="1"/>
  <c r="H8" i="2"/>
  <c r="F8" i="2"/>
  <c r="C17" i="2"/>
  <c r="C16" i="2"/>
  <c r="C15" i="2"/>
  <c r="C89" i="2" l="1"/>
  <c r="K89" i="2"/>
  <c r="E89" i="2"/>
  <c r="M89" i="2"/>
  <c r="O80" i="2"/>
  <c r="I89" i="2"/>
  <c r="M80" i="2"/>
  <c r="G89" i="2"/>
</calcChain>
</file>

<file path=xl/sharedStrings.xml><?xml version="1.0" encoding="utf-8"?>
<sst xmlns="http://schemas.openxmlformats.org/spreadsheetml/2006/main" count="959" uniqueCount="279">
  <si>
    <t>PERFIL DE L'ENSENYAMENT</t>
  </si>
  <si>
    <t>Respostes</t>
  </si>
  <si>
    <t>Població</t>
  </si>
  <si>
    <t>% Resposta</t>
  </si>
  <si>
    <t>Dones</t>
  </si>
  <si>
    <t>Homes</t>
  </si>
  <si>
    <t>%</t>
  </si>
  <si>
    <t>ESTATUS D'INSERCIÓ</t>
  </si>
  <si>
    <t>Situació laboral actual</t>
  </si>
  <si>
    <t>No</t>
  </si>
  <si>
    <t>Altres</t>
  </si>
  <si>
    <t>SITUACIÓ LABORAL</t>
  </si>
  <si>
    <t>Mitjana</t>
  </si>
  <si>
    <t>Desv.</t>
  </si>
  <si>
    <t>Públic</t>
  </si>
  <si>
    <t>Privat</t>
  </si>
  <si>
    <t>Barcelona</t>
  </si>
  <si>
    <t>Tarragona</t>
  </si>
  <si>
    <t>Girona</t>
  </si>
  <si>
    <t>Lleida</t>
  </si>
  <si>
    <t>Europa</t>
  </si>
  <si>
    <t>Idiomes</t>
  </si>
  <si>
    <t>Iniciativa personal</t>
  </si>
  <si>
    <t>Sí</t>
  </si>
  <si>
    <t>FORMACIÓ PRÈVIA</t>
  </si>
  <si>
    <t>A la universitat</t>
  </si>
  <si>
    <t>Categoria dins la universitat</t>
  </si>
  <si>
    <t>Col·laborador</t>
  </si>
  <si>
    <t>Agregat o professor funcionari</t>
  </si>
  <si>
    <t>Associat</t>
  </si>
  <si>
    <t>Només investigador</t>
  </si>
  <si>
    <t>Satisfacció general amb els estudis de doctorat</t>
  </si>
  <si>
    <t>SATISFACCIÓ AMB ELS ESTUDIS DE DOCTORAT</t>
  </si>
  <si>
    <t>Repetiries els estudis de doctorat?</t>
  </si>
  <si>
    <t>Nivell d'estudis requerit per accedir a la darrera feina</t>
  </si>
  <si>
    <t>Títol de doctor</t>
  </si>
  <si>
    <t>Menys de 10</t>
  </si>
  <si>
    <t>Entre 10 i 50</t>
  </si>
  <si>
    <t>Entre 51 i 100</t>
  </si>
  <si>
    <t>Entre 101 i 250</t>
  </si>
  <si>
    <t>Entre 251 i 500</t>
  </si>
  <si>
    <t>VALORACIÓ DE L'ADEQUACIÓ DE LA FORMACIÓ REBUDA</t>
  </si>
  <si>
    <t>Capacitat de generar nou coneixement</t>
  </si>
  <si>
    <t>DADES IDENTIFICATIVES</t>
  </si>
  <si>
    <t>Nacionalitat</t>
  </si>
  <si>
    <t>Espanyola</t>
  </si>
  <si>
    <t>Tipus de tesi doctoral</t>
  </si>
  <si>
    <t>Monografia</t>
  </si>
  <si>
    <t>Català</t>
  </si>
  <si>
    <t>Castellà</t>
  </si>
  <si>
    <t>Anglès</t>
  </si>
  <si>
    <t>Majoritàriament de manera independent</t>
  </si>
  <si>
    <t>Majoritàriament dins un grup de recerca/mixta</t>
  </si>
  <si>
    <t>DESCRIPCIÓ DE LA TESI DOCTORAL</t>
  </si>
  <si>
    <t>FONT D'INGRESSOS DURANT ELS ESTUDIS DE DOCTORAT</t>
  </si>
  <si>
    <t>Universitat on es van cursar els estudis d'accés</t>
  </si>
  <si>
    <t>UB</t>
  </si>
  <si>
    <t>UAB</t>
  </si>
  <si>
    <t>UPC</t>
  </si>
  <si>
    <t>Universitats espanyoles fora de Catalunya</t>
  </si>
  <si>
    <t>Universitats fora d’Espanya</t>
  </si>
  <si>
    <t>Gènere</t>
  </si>
  <si>
    <t>Dona</t>
  </si>
  <si>
    <t>Home</t>
  </si>
  <si>
    <t>Total</t>
  </si>
  <si>
    <t>Derivació de publicacions en cas d'haver fer una monografia</t>
  </si>
  <si>
    <t>Col·lecció d’articles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</si>
  <si>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</si>
  <si>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</si>
  <si>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</si>
  <si>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</si>
  <si>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</si>
  <si>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Més d’un idioma</t>
  </si>
  <si>
    <t>Forma de treball durant la tesi doctorat</t>
  </si>
  <si>
    <t>Tesis de tipus empírica (laborati, clínica, entrevista, qüestionari..)</t>
  </si>
  <si>
    <t>Altres (especifiqueu)</t>
  </si>
  <si>
    <t>Jornada de treball a temps complet</t>
  </si>
  <si>
    <t>Treballo</t>
  </si>
  <si>
    <t>No treballo però he treballat després dels estudis</t>
  </si>
  <si>
    <t>No he treballat mai</t>
  </si>
  <si>
    <t>0</t>
  </si>
  <si>
    <t>No (jornada parcial o altres)</t>
  </si>
  <si>
    <t>Possessió del títol de Dr. Europeu</t>
  </si>
  <si>
    <t>Lloc on ha té/ha tingut la feina de major dedicació</t>
  </si>
  <si>
    <t>En un centre/institut de recerca</t>
  </si>
  <si>
    <t>En una empresa o altra institució</t>
  </si>
  <si>
    <t>Lector/ajudant doctor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</si>
  <si>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</si>
  <si>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</si>
  <si>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</si>
  <si>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</si>
  <si>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</si>
  <si>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</si>
  <si>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</si>
  <si>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</si>
  <si>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</si>
  <si>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</si>
  <si>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</si>
  <si>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</si>
  <si>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</si>
  <si>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Pariticipació en conferències nacionals o internacionals</t>
  </si>
  <si>
    <t>Presentació de la recerca en seminaris interns al departament/institució</t>
  </si>
  <si>
    <t>Nombre de treballadors</t>
  </si>
  <si>
    <t>La seva titulació específica (llic/eng/dipl)</t>
  </si>
  <si>
    <t>Només ser titulat universitari</t>
  </si>
  <si>
    <t>No calia cap titulació universitària</t>
  </si>
  <si>
    <t>Guanys anuals bruts</t>
  </si>
  <si>
    <t>Les funcions són les pròpies del nivell de titulació de Doctor?</t>
  </si>
  <si>
    <t>Menys de 9.000 €</t>
  </si>
  <si>
    <t>Entre 9.000 i 12.000 €</t>
  </si>
  <si>
    <t>Entre 12.000 i 15.000 €</t>
  </si>
  <si>
    <t>Entre 15.000 i 18.000 €</t>
  </si>
  <si>
    <t>Entre 18.000 i 24.000€</t>
  </si>
  <si>
    <t>Entre 24.000 i 30.000€</t>
  </si>
  <si>
    <t>Entre 30.000 i 40.000 €</t>
  </si>
  <si>
    <t>Entre 40.000 i 50.000 €</t>
  </si>
  <si>
    <t>Més de 50.000</t>
  </si>
  <si>
    <t>Sí (funcions pròpies)</t>
  </si>
  <si>
    <t>BRANCA D'ACTIVITAT</t>
  </si>
  <si>
    <t>Branca d'activitat econòmica de l'empresa</t>
  </si>
  <si>
    <t>Construcción (arquitectos, topógrafos, aparejadores,...)</t>
  </si>
  <si>
    <t>Administración pública, defensa y seguridad social</t>
  </si>
  <si>
    <t>ÀMBIT I UBICACIÓ</t>
  </si>
  <si>
    <t>Àmbit de l'empresa</t>
  </si>
  <si>
    <t>Lloc de feina</t>
  </si>
  <si>
    <t>Resta de comunitats autònomes</t>
  </si>
  <si>
    <t>Resta del món</t>
  </si>
  <si>
    <t>Qualitat de la inserció:Funcions</t>
  </si>
  <si>
    <t>Funcions de direcció: pròpia empresa, Direcció producció, financera...</t>
  </si>
  <si>
    <t>Funcions de comerç i distribució</t>
  </si>
  <si>
    <t>Funcions d'ensenyament</t>
  </si>
  <si>
    <t>Funcions d'R+D</t>
  </si>
  <si>
    <t>Funcions d'assistència mèdica i social</t>
  </si>
  <si>
    <t>Funcions de disseny, art</t>
  </si>
  <si>
    <t>Funcions técniques</t>
  </si>
  <si>
    <t>Altres funcions qualificades</t>
  </si>
  <si>
    <t>Altres funcions no qualificades</t>
  </si>
  <si>
    <t>Satisfacció amb el contingut de la feina</t>
  </si>
  <si>
    <t>Satisfacció amb les perspectives de millora i promoció</t>
  </si>
  <si>
    <t>Satisfacció amb el nivell de retribució</t>
  </si>
  <si>
    <t>Satisfacció amb la connexió dels coneixements/competències desenvolupades de la formació doctoral i la feina</t>
  </si>
  <si>
    <t>Satisfacció general amb la feina on treballes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</si>
  <si>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</si>
  <si>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</si>
  <si>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</si>
  <si>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</si>
  <si>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</si>
  <si>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</si>
  <si>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</si>
  <si>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</si>
  <si>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</si>
  <si>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</si>
  <si>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</si>
  <si>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Treball en equip</t>
  </si>
  <si>
    <t>ATUR</t>
  </si>
  <si>
    <t>Estatus actual</t>
  </si>
  <si>
    <t>Temps que fa que busques feina</t>
  </si>
  <si>
    <t>Ocupat</t>
  </si>
  <si>
    <t>Aturat</t>
  </si>
  <si>
    <t>Inactiu</t>
  </si>
  <si>
    <t>Menys de sis mesos</t>
  </si>
  <si>
    <t>Entre sis mesos i un any</t>
  </si>
  <si>
    <t>Entre un i dos anys</t>
  </si>
  <si>
    <t>Més de dos anys</t>
  </si>
  <si>
    <t>Nombre de feines rebutjades</t>
  </si>
  <si>
    <t>1</t>
  </si>
  <si>
    <t>2</t>
  </si>
  <si>
    <t>3</t>
  </si>
  <si>
    <t>Contactes personals o familiars</t>
  </si>
  <si>
    <t>Internet / Anuncis a la premsa</t>
  </si>
  <si>
    <t>Oposició / concurs públic</t>
  </si>
  <si>
    <t>Servei d'Ocupació de Catalunya (SOC)</t>
  </si>
  <si>
    <t>Crear una empresa o despatx propi</t>
  </si>
  <si>
    <t>Serveis de la borsa de les universitats</t>
  </si>
  <si>
    <t>MOBILITAT</t>
  </si>
  <si>
    <t>Mobilitat durant els estudis (format 2011)</t>
  </si>
  <si>
    <t>Mobilitat Postdocotoral</t>
  </si>
  <si>
    <t>Sí, nacional</t>
  </si>
  <si>
    <t>Sí, internacional</t>
  </si>
  <si>
    <t>Sí, Nacional (Catalunya / Espanya)</t>
  </si>
  <si>
    <t>Sí, a l'estranger</t>
  </si>
  <si>
    <t>Població i mostra</t>
  </si>
  <si>
    <t>Edat en el moment de la finalització del programa</t>
  </si>
  <si>
    <t>Desv</t>
  </si>
  <si>
    <t>Total mostra</t>
  </si>
  <si>
    <t>Idioma en que s'ha escrit la tesi</t>
  </si>
  <si>
    <t>Forma de treball durant la tesi</t>
  </si>
  <si>
    <t>Lloc on té/ha tingut la feina de major dedicació</t>
  </si>
  <si>
    <t>Qualitat de la inserció: Satisfacció</t>
  </si>
  <si>
    <t>(Molt baix 1 - 7 Molt alt)</t>
  </si>
  <si>
    <t>TIPUS DE CONTRACTE</t>
  </si>
  <si>
    <t>Tipus de contracte</t>
  </si>
  <si>
    <t>Fix</t>
  </si>
  <si>
    <t>Autònom</t>
  </si>
  <si>
    <t>Temporal/interí</t>
  </si>
  <si>
    <t>Becari</t>
  </si>
  <si>
    <t>Sense contracte</t>
  </si>
  <si>
    <t>TIPUS DE TREBALL</t>
  </si>
  <si>
    <t>Tipus autònom</t>
  </si>
  <si>
    <t>Compte propi</t>
  </si>
  <si>
    <t>Compte aliè</t>
  </si>
  <si>
    <t>*(Nomès pels autònoms)</t>
  </si>
  <si>
    <t>DURADA DEL CONTRACTE</t>
  </si>
  <si>
    <t>Durada del contracte</t>
  </si>
  <si>
    <t>Més d’un any</t>
  </si>
  <si>
    <t>NIVELL D'ESTUDIS DELS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</si>
  <si>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</si>
  <si>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</si>
  <si>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</si>
  <si>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</si>
  <si>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</si>
  <si>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</si>
  <si>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dels pares</t>
  </si>
  <si>
    <t>Mobilitat durant els estudis</t>
  </si>
  <si>
    <t>Mobilitat postdoctoral</t>
  </si>
  <si>
    <t>Formació prèvia</t>
  </si>
  <si>
    <t>ANY INICI DE LA FEINA ACTUAL (O LA DARRERA)</t>
  </si>
  <si>
    <t>Fa més de 3 anys</t>
  </si>
  <si>
    <t>Fa 3 anys</t>
  </si>
  <si>
    <t>Fa 2 anys</t>
  </si>
  <si>
    <t>Fa 1 any</t>
  </si>
  <si>
    <t>Any actual</t>
  </si>
  <si>
    <t>DOCTORS PROMOCIÓ 2008-2009 i 2009-2010</t>
  </si>
  <si>
    <t>Universitat pública o privada?</t>
  </si>
  <si>
    <t>Pública</t>
  </si>
  <si>
    <t>Privada</t>
  </si>
  <si>
    <t>UBICACIÓ-País Europa</t>
  </si>
  <si>
    <t xml:space="preserve">País d'Europa </t>
  </si>
  <si>
    <t>UBICACIÓ-Continent</t>
  </si>
  <si>
    <t>En quin continent?</t>
  </si>
  <si>
    <t>Unió Europea</t>
  </si>
  <si>
    <t>Estats Units d'Amèrica</t>
  </si>
  <si>
    <t>Altres països</t>
  </si>
  <si>
    <t>DURANT ELS ESTUDIS</t>
  </si>
  <si>
    <t>POSTDOCTORAL</t>
  </si>
  <si>
    <t>MOBILITAT DURANT ESTUDIS i POSTDOCTORAL-Estranger</t>
  </si>
  <si>
    <t xml:space="preserve">QUALITAT DE LA INSERCIÓ: SATISFACCIÓ AMB LA FEINA ACTUAL </t>
  </si>
  <si>
    <t>IMPACTE DELS ESTUDIS EN LA FEINA ACTUAL</t>
  </si>
  <si>
    <t>Treball com a mínim dos anys durant el doctorat</t>
  </si>
  <si>
    <t>MILLORA EN LA FEINA DEL DOCTORAT</t>
  </si>
  <si>
    <t>MILLORA DELS ESTUDIS EN L'ÀMBIT PROFESSIONAL</t>
  </si>
  <si>
    <t>Coordinar equips de treball i gestionar els problemes que se'n puguin derivar</t>
  </si>
  <si>
    <t>Assumir noves funcions o responsabilitats diferents de les que ja desenvolupàveu</t>
  </si>
  <si>
    <t xml:space="preserve">* La mostra d'enquestes a doctorats amb nacionalitat estrangera va ser poc significativa, així doncs en aquest informe només es mostren els resultats pels docotats nacionals. </t>
  </si>
  <si>
    <t>Estrangera*</t>
  </si>
  <si>
    <t>Les funcions requereixen formació universitària?*</t>
  </si>
  <si>
    <t>* Només pels que han contestat NO a la pregunta "Les funcions són les pròpies del nivell de titulació de Doctor?</t>
  </si>
  <si>
    <t>* No contesten els que treballen en una universitat o un institut de recerca</t>
  </si>
  <si>
    <t>* Es poden escollir més d'una opció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</si>
  <si>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</si>
  <si>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</si>
  <si>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</si>
  <si>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</si>
  <si>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* No contesten els que NO han treballat com a mínim dos anys durant el doctorat</t>
  </si>
  <si>
    <t>Assumir noves funcions, tasques o projectes d'alta visibilitat dins l'empresa *</t>
  </si>
  <si>
    <t>Desenvolupar nous projectes o productes, noves línies d'actuació*</t>
  </si>
  <si>
    <t>Assumir un rol clau en les decisions que puguin tenir impacte directe en el negoci*</t>
  </si>
  <si>
    <t>*Només contesten els que treballen o han treballat a una empresa</t>
  </si>
  <si>
    <t>Durada del contracte*</t>
  </si>
  <si>
    <t>* Només contesten els que tenen un tipus de contracte temporal</t>
  </si>
  <si>
    <t>Temps que fa que busques feina*</t>
  </si>
  <si>
    <t>* Només contesten els que estan en situació aturat actiu</t>
  </si>
  <si>
    <t>Nombre de feines rebutjades*</t>
  </si>
  <si>
    <t>Motius no recerca feina **</t>
  </si>
  <si>
    <t>** Només contesten els que estan en situació aturat inactiu</t>
  </si>
  <si>
    <t>ATUR (Mitjans utilitzats per trobar feina) *</t>
  </si>
  <si>
    <t>* Només contesten els doctorats que han realitzat mobilitat internacional</t>
  </si>
  <si>
    <t>Recuento</t>
  </si>
  <si>
    <t>% del N de fila</t>
  </si>
  <si>
    <t>Transportes y actividades afines (pasajeros y mercancia, turismo, agencias viaje, correos, almacenamiento)</t>
  </si>
  <si>
    <t>Otros servicios prestados a la comunidad (servicios personales, domésticos, limpieza, representaciones diplomáticas,</t>
  </si>
  <si>
    <t>PORTUGAL</t>
  </si>
  <si>
    <t>América</t>
  </si>
  <si>
    <t>NS/NC</t>
  </si>
  <si>
    <t xml:space="preserve">Més de 500 </t>
  </si>
  <si>
    <t>Electricidad, gas y agua. Fabricación de generadores de vapor, captación, depuración y distribución de agua (energ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</si>
  <si>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</si>
  <si>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</si>
  <si>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Canvi de feina un cop finalitzat el doctorat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</si>
</sst>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###0"/>
    <numFmt numFmtId="166" formatCode="###0.0%"/>
    <numFmt numFmtId="167" formatCode="####.0%"/>
    <numFmt numFmtId="168" formatCode="###0.00"/>
    <numFmt numFmtId="169" formatCode="###0.00%"/>
  </numFmts>
  <fonts count="16"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theme="0"/>
      <name val="Arial BOLD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3"/>
      <name val="Arial Bold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3" fillId="0" borderId="18" xfId="6" applyNumberFormat="1" applyFont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4" fillId="0" borderId="4" xfId="3" applyNumberFormat="1" applyFont="1" applyBorder="1" applyAlignment="1">
      <alignment horizontal="right" vertical="center"/>
    </xf>
    <xf numFmtId="166" fontId="4" fillId="0" borderId="5" xfId="3" applyNumberFormat="1" applyFont="1" applyBorder="1" applyAlignment="1">
      <alignment horizontal="right" vertical="center"/>
    </xf>
    <xf numFmtId="165" fontId="4" fillId="0" borderId="5" xfId="3" applyNumberFormat="1" applyFont="1" applyBorder="1" applyAlignment="1">
      <alignment horizontal="right" vertical="center"/>
    </xf>
    <xf numFmtId="166" fontId="4" fillId="0" borderId="6" xfId="3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right" vertical="center"/>
    </xf>
    <xf numFmtId="166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166" fontId="4" fillId="0" borderId="9" xfId="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2"/>
    <xf numFmtId="0" fontId="12" fillId="0" borderId="0" xfId="2" applyFont="1" applyBorder="1"/>
    <xf numFmtId="0" fontId="14" fillId="0" borderId="0" xfId="2" applyFont="1"/>
    <xf numFmtId="0" fontId="1" fillId="0" borderId="0" xfId="2" applyBorder="1"/>
    <xf numFmtId="166" fontId="13" fillId="0" borderId="0" xfId="4" applyNumberFormat="1" applyFont="1" applyBorder="1" applyAlignment="1">
      <alignment horizontal="right" vertical="center"/>
    </xf>
    <xf numFmtId="0" fontId="12" fillId="0" borderId="0" xfId="2" applyFont="1"/>
    <xf numFmtId="0" fontId="1" fillId="0" borderId="0" xfId="5"/>
    <xf numFmtId="168" fontId="3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5" applyFont="1" applyFill="1" applyBorder="1" applyAlignment="1">
      <alignment horizontal="left" vertical="top"/>
    </xf>
    <xf numFmtId="0" fontId="11" fillId="4" borderId="27" xfId="0" applyFont="1" applyFill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10" fillId="0" borderId="59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8" fontId="3" fillId="0" borderId="0" xfId="5" applyNumberFormat="1" applyFont="1" applyBorder="1" applyAlignment="1">
      <alignment horizontal="right" vertical="center"/>
    </xf>
    <xf numFmtId="0" fontId="1" fillId="0" borderId="0" xfId="5" applyBorder="1"/>
    <xf numFmtId="0" fontId="3" fillId="0" borderId="62" xfId="0" applyFont="1" applyBorder="1" applyAlignment="1">
      <alignment horizontal="center" vertical="center" wrapText="1"/>
    </xf>
    <xf numFmtId="166" fontId="3" fillId="0" borderId="63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165" fontId="3" fillId="0" borderId="0" xfId="5" applyNumberFormat="1" applyFont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5" fontId="3" fillId="0" borderId="67" xfId="0" applyNumberFormat="1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5" fontId="3" fillId="0" borderId="78" xfId="0" applyNumberFormat="1" applyFont="1" applyBorder="1" applyAlignment="1">
      <alignment horizontal="right" vertical="center"/>
    </xf>
    <xf numFmtId="165" fontId="3" fillId="0" borderId="79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1" fillId="0" borderId="0" xfId="5" applyFill="1" applyBorder="1"/>
    <xf numFmtId="168" fontId="1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83" xfId="0" applyFont="1" applyBorder="1" applyAlignment="1">
      <alignment horizontal="center" wrapText="1"/>
    </xf>
    <xf numFmtId="0" fontId="8" fillId="0" borderId="87" xfId="0" applyFont="1" applyBorder="1" applyAlignment="1">
      <alignment horizontal="left" vertical="top" wrapText="1"/>
    </xf>
    <xf numFmtId="0" fontId="8" fillId="0" borderId="88" xfId="0" applyFont="1" applyBorder="1" applyAlignment="1">
      <alignment horizontal="left" vertical="top" wrapText="1"/>
    </xf>
    <xf numFmtId="165" fontId="3" fillId="0" borderId="89" xfId="0" applyNumberFormat="1" applyFont="1" applyBorder="1" applyAlignment="1">
      <alignment horizontal="right" vertical="center"/>
    </xf>
    <xf numFmtId="166" fontId="3" fillId="0" borderId="90" xfId="0" applyNumberFormat="1" applyFont="1" applyBorder="1" applyAlignment="1">
      <alignment horizontal="right"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8" fillId="0" borderId="95" xfId="0" applyFont="1" applyBorder="1" applyAlignment="1">
      <alignment horizontal="center" wrapText="1"/>
    </xf>
    <xf numFmtId="0" fontId="0" fillId="0" borderId="24" xfId="0" applyFont="1" applyBorder="1" applyAlignment="1">
      <alignment vertical="center"/>
    </xf>
    <xf numFmtId="0" fontId="8" fillId="0" borderId="24" xfId="0" applyFont="1" applyBorder="1" applyAlignment="1">
      <alignment horizontal="left" vertical="top" wrapText="1"/>
    </xf>
    <xf numFmtId="0" fontId="0" fillId="0" borderId="82" xfId="0" applyBorder="1"/>
    <xf numFmtId="0" fontId="8" fillId="0" borderId="96" xfId="0" applyFont="1" applyBorder="1" applyAlignment="1">
      <alignment horizontal="left" vertical="top" wrapText="1"/>
    </xf>
    <xf numFmtId="0" fontId="8" fillId="0" borderId="97" xfId="0" applyFont="1" applyBorder="1" applyAlignment="1">
      <alignment horizontal="left" vertical="top" wrapText="1"/>
    </xf>
    <xf numFmtId="0" fontId="0" fillId="0" borderId="0" xfId="0" applyFill="1"/>
    <xf numFmtId="168" fontId="3" fillId="0" borderId="64" xfId="0" applyNumberFormat="1" applyFont="1" applyBorder="1" applyAlignment="1">
      <alignment horizontal="right" vertical="center"/>
    </xf>
    <xf numFmtId="168" fontId="3" fillId="0" borderId="65" xfId="0" applyNumberFormat="1" applyFont="1" applyBorder="1" applyAlignment="1">
      <alignment horizontal="right" vertical="center"/>
    </xf>
    <xf numFmtId="0" fontId="1" fillId="0" borderId="98" xfId="5" applyFont="1" applyBorder="1" applyAlignment="1">
      <alignment vertical="center"/>
    </xf>
    <xf numFmtId="0" fontId="1" fillId="0" borderId="93" xfId="5" applyFont="1" applyBorder="1" applyAlignment="1">
      <alignment vertical="center"/>
    </xf>
    <xf numFmtId="0" fontId="1" fillId="0" borderId="99" xfId="5" applyFont="1" applyBorder="1" applyAlignment="1">
      <alignment vertical="center"/>
    </xf>
    <xf numFmtId="0" fontId="3" fillId="0" borderId="100" xfId="5" applyFont="1" applyBorder="1" applyAlignment="1">
      <alignment horizontal="left" vertical="top" wrapText="1"/>
    </xf>
    <xf numFmtId="0" fontId="3" fillId="0" borderId="87" xfId="5" applyFont="1" applyBorder="1" applyAlignment="1">
      <alignment horizontal="left" vertical="top" wrapText="1"/>
    </xf>
    <xf numFmtId="0" fontId="3" fillId="0" borderId="99" xfId="5" applyFont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right" vertical="center"/>
    </xf>
    <xf numFmtId="0" fontId="1" fillId="0" borderId="0" xfId="5" applyFill="1"/>
    <xf numFmtId="165" fontId="3" fillId="0" borderId="68" xfId="0" applyNumberFormat="1" applyFont="1" applyBorder="1" applyAlignment="1">
      <alignment horizontal="right" vertical="center"/>
    </xf>
    <xf numFmtId="0" fontId="7" fillId="0" borderId="92" xfId="0" applyFont="1" applyBorder="1" applyAlignment="1">
      <alignment horizontal="left" vertical="top" wrapText="1"/>
    </xf>
    <xf numFmtId="0" fontId="7" fillId="0" borderId="93" xfId="0" applyFont="1" applyBorder="1" applyAlignment="1">
      <alignment horizontal="left" vertical="top" wrapText="1"/>
    </xf>
    <xf numFmtId="0" fontId="7" fillId="0" borderId="94" xfId="0" applyFont="1" applyBorder="1" applyAlignment="1">
      <alignment horizontal="left" vertical="top" wrapText="1"/>
    </xf>
    <xf numFmtId="0" fontId="4" fillId="0" borderId="62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left" vertical="center" wrapText="1"/>
    </xf>
    <xf numFmtId="166" fontId="4" fillId="0" borderId="63" xfId="3" applyNumberFormat="1" applyFont="1" applyBorder="1" applyAlignment="1">
      <alignment horizontal="right" vertical="center"/>
    </xf>
    <xf numFmtId="0" fontId="4" fillId="0" borderId="53" xfId="3" applyFont="1" applyBorder="1" applyAlignment="1">
      <alignment horizontal="left" vertical="center" wrapText="1"/>
    </xf>
    <xf numFmtId="166" fontId="4" fillId="0" borderId="64" xfId="3" applyNumberFormat="1" applyFont="1" applyBorder="1" applyAlignment="1">
      <alignment horizontal="right" vertical="center"/>
    </xf>
    <xf numFmtId="0" fontId="4" fillId="0" borderId="96" xfId="3" applyFont="1" applyBorder="1" applyAlignment="1">
      <alignment horizontal="left" vertical="center" wrapText="1"/>
    </xf>
    <xf numFmtId="165" fontId="3" fillId="0" borderId="104" xfId="0" applyNumberFormat="1" applyFont="1" applyBorder="1" applyAlignment="1">
      <alignment horizontal="right" vertical="center"/>
    </xf>
    <xf numFmtId="166" fontId="3" fillId="0" borderId="105" xfId="0" applyNumberFormat="1" applyFont="1" applyBorder="1" applyAlignment="1">
      <alignment horizontal="right" vertical="center"/>
    </xf>
    <xf numFmtId="165" fontId="3" fillId="0" borderId="106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66" fontId="3" fillId="0" borderId="108" xfId="0" applyNumberFormat="1" applyFont="1" applyBorder="1" applyAlignment="1">
      <alignment horizontal="right" vertical="center"/>
    </xf>
    <xf numFmtId="0" fontId="1" fillId="0" borderId="87" xfId="5" applyFont="1" applyBorder="1" applyAlignment="1">
      <alignment vertical="center"/>
    </xf>
    <xf numFmtId="0" fontId="3" fillId="0" borderId="73" xfId="5" applyFont="1" applyBorder="1" applyAlignment="1">
      <alignment horizontal="left" vertical="top" wrapText="1"/>
    </xf>
    <xf numFmtId="0" fontId="1" fillId="0" borderId="92" xfId="5" applyFont="1" applyBorder="1" applyAlignment="1">
      <alignment vertical="center"/>
    </xf>
    <xf numFmtId="0" fontId="3" fillId="0" borderId="97" xfId="5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69" fontId="15" fillId="0" borderId="5" xfId="0" applyNumberFormat="1" applyFont="1" applyBorder="1" applyAlignment="1">
      <alignment horizontal="right" vertical="center"/>
    </xf>
    <xf numFmtId="169" fontId="15" fillId="0" borderId="8" xfId="0" applyNumberFormat="1" applyFont="1" applyBorder="1" applyAlignment="1">
      <alignment horizontal="right" vertical="center"/>
    </xf>
    <xf numFmtId="169" fontId="15" fillId="0" borderId="0" xfId="0" applyNumberFormat="1" applyFont="1" applyBorder="1" applyAlignment="1">
      <alignment horizontal="right" vertical="center"/>
    </xf>
    <xf numFmtId="166" fontId="3" fillId="0" borderId="55" xfId="0" applyNumberFormat="1" applyFont="1" applyBorder="1" applyAlignment="1">
      <alignment horizontal="right" vertical="center"/>
    </xf>
    <xf numFmtId="166" fontId="3" fillId="0" borderId="114" xfId="0" applyNumberFormat="1" applyFont="1" applyBorder="1" applyAlignment="1">
      <alignment horizontal="right" vertical="center"/>
    </xf>
    <xf numFmtId="0" fontId="0" fillId="0" borderId="76" xfId="0" applyFill="1" applyBorder="1" applyAlignment="1">
      <alignment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165" fontId="3" fillId="0" borderId="121" xfId="0" applyNumberFormat="1" applyFont="1" applyBorder="1" applyAlignment="1">
      <alignment horizontal="right" vertical="center"/>
    </xf>
    <xf numFmtId="166" fontId="3" fillId="0" borderId="70" xfId="0" applyNumberFormat="1" applyFont="1" applyBorder="1" applyAlignment="1">
      <alignment horizontal="right" vertical="center"/>
    </xf>
    <xf numFmtId="165" fontId="3" fillId="0" borderId="122" xfId="0" applyNumberFormat="1" applyFont="1" applyFill="1" applyBorder="1" applyAlignment="1">
      <alignment horizontal="right" vertical="center"/>
    </xf>
    <xf numFmtId="167" fontId="3" fillId="0" borderId="82" xfId="0" applyNumberFormat="1" applyFont="1" applyFill="1" applyBorder="1" applyAlignment="1">
      <alignment horizontal="right" vertical="center"/>
    </xf>
    <xf numFmtId="165" fontId="3" fillId="0" borderId="123" xfId="0" applyNumberFormat="1" applyFont="1" applyFill="1" applyBorder="1" applyAlignment="1">
      <alignment horizontal="right" vertical="center"/>
    </xf>
    <xf numFmtId="166" fontId="3" fillId="0" borderId="124" xfId="0" applyNumberFormat="1" applyFont="1" applyFill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6" fontId="10" fillId="0" borderId="63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wrapText="1"/>
    </xf>
    <xf numFmtId="0" fontId="3" fillId="0" borderId="0" xfId="5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Border="1"/>
    <xf numFmtId="165" fontId="10" fillId="0" borderId="112" xfId="0" applyNumberFormat="1" applyFont="1" applyBorder="1" applyAlignment="1">
      <alignment horizontal="right" vertical="center"/>
    </xf>
    <xf numFmtId="166" fontId="10" fillId="0" borderId="105" xfId="0" applyNumberFormat="1" applyFont="1" applyBorder="1" applyAlignment="1">
      <alignment horizontal="right" vertical="center"/>
    </xf>
    <xf numFmtId="165" fontId="10" fillId="0" borderId="106" xfId="0" applyNumberFormat="1" applyFont="1" applyBorder="1" applyAlignment="1">
      <alignment horizontal="right" vertical="center"/>
    </xf>
    <xf numFmtId="166" fontId="10" fillId="0" borderId="111" xfId="0" applyNumberFormat="1" applyFont="1" applyBorder="1" applyAlignment="1">
      <alignment horizontal="right" vertical="center"/>
    </xf>
    <xf numFmtId="165" fontId="10" fillId="0" borderId="104" xfId="0" applyNumberFormat="1" applyFont="1" applyBorder="1" applyAlignment="1">
      <alignment horizontal="right" vertical="center"/>
    </xf>
    <xf numFmtId="166" fontId="10" fillId="0" borderId="90" xfId="0" applyNumberFormat="1" applyFont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68" fontId="3" fillId="0" borderId="127" xfId="0" applyNumberFormat="1" applyFont="1" applyBorder="1" applyAlignment="1">
      <alignment horizontal="right" vertical="center"/>
    </xf>
    <xf numFmtId="168" fontId="3" fillId="0" borderId="112" xfId="0" applyNumberFormat="1" applyFont="1" applyBorder="1" applyAlignment="1">
      <alignment horizontal="right" vertical="center"/>
    </xf>
    <xf numFmtId="168" fontId="3" fillId="0" borderId="128" xfId="0" applyNumberFormat="1" applyFont="1" applyBorder="1" applyAlignment="1">
      <alignment horizontal="right" vertical="center"/>
    </xf>
    <xf numFmtId="168" fontId="3" fillId="0" borderId="90" xfId="0" applyNumberFormat="1" applyFont="1" applyBorder="1" applyAlignment="1">
      <alignment horizontal="right" vertical="center"/>
    </xf>
    <xf numFmtId="0" fontId="11" fillId="3" borderId="48" xfId="0" applyFont="1" applyFill="1" applyBorder="1" applyAlignment="1">
      <alignment horizontal="center" vertical="center" wrapText="1"/>
    </xf>
    <xf numFmtId="0" fontId="3" fillId="0" borderId="130" xfId="5" applyFont="1" applyBorder="1" applyAlignment="1">
      <alignment horizontal="center" wrapText="1"/>
    </xf>
    <xf numFmtId="0" fontId="3" fillId="0" borderId="131" xfId="5" applyFont="1" applyBorder="1" applyAlignment="1">
      <alignment horizontal="center" wrapText="1"/>
    </xf>
    <xf numFmtId="0" fontId="1" fillId="0" borderId="132" xfId="5" applyFont="1" applyBorder="1" applyAlignment="1">
      <alignment vertical="center"/>
    </xf>
    <xf numFmtId="0" fontId="1" fillId="0" borderId="73" xfId="5" applyFont="1" applyBorder="1" applyAlignment="1">
      <alignment vertical="center"/>
    </xf>
    <xf numFmtId="0" fontId="3" fillId="0" borderId="134" xfId="5" applyFont="1" applyBorder="1" applyAlignment="1">
      <alignment horizontal="center" wrapText="1"/>
    </xf>
    <xf numFmtId="0" fontId="3" fillId="0" borderId="92" xfId="5" applyFont="1" applyBorder="1" applyAlignment="1">
      <alignment horizontal="left" vertical="top" wrapText="1"/>
    </xf>
    <xf numFmtId="0" fontId="3" fillId="0" borderId="93" xfId="5" applyFont="1" applyBorder="1" applyAlignment="1">
      <alignment horizontal="left" vertical="top" wrapText="1"/>
    </xf>
    <xf numFmtId="0" fontId="3" fillId="0" borderId="94" xfId="5" applyFont="1" applyBorder="1" applyAlignment="1">
      <alignment horizontal="left" vertical="top" wrapText="1"/>
    </xf>
    <xf numFmtId="2" fontId="0" fillId="0" borderId="0" xfId="0" applyNumberFormat="1" applyBorder="1"/>
    <xf numFmtId="165" fontId="15" fillId="0" borderId="0" xfId="0" applyNumberFormat="1" applyFont="1" applyBorder="1" applyAlignment="1">
      <alignment horizontal="right" vertical="center"/>
    </xf>
    <xf numFmtId="0" fontId="3" fillId="0" borderId="0" xfId="5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9" fontId="1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69" fontId="3" fillId="0" borderId="0" xfId="5" applyNumberFormat="1" applyFont="1" applyBorder="1" applyAlignment="1">
      <alignment horizontal="right" vertical="center"/>
    </xf>
    <xf numFmtId="10" fontId="1" fillId="0" borderId="69" xfId="0" applyNumberFormat="1" applyFont="1" applyBorder="1" applyAlignment="1">
      <alignment vertical="center"/>
    </xf>
    <xf numFmtId="10" fontId="1" fillId="0" borderId="137" xfId="0" applyNumberFormat="1" applyFont="1" applyBorder="1" applyAlignment="1">
      <alignment vertical="center"/>
    </xf>
    <xf numFmtId="10" fontId="1" fillId="0" borderId="135" xfId="0" applyNumberFormat="1" applyFont="1" applyBorder="1" applyAlignment="1">
      <alignment vertical="center"/>
    </xf>
    <xf numFmtId="10" fontId="1" fillId="0" borderId="138" xfId="0" applyNumberFormat="1" applyFont="1" applyBorder="1" applyAlignment="1">
      <alignment vertical="center"/>
    </xf>
    <xf numFmtId="10" fontId="1" fillId="0" borderId="136" xfId="0" applyNumberFormat="1" applyFont="1" applyBorder="1" applyAlignment="1">
      <alignment vertical="center"/>
    </xf>
    <xf numFmtId="10" fontId="1" fillId="0" borderId="126" xfId="0" applyNumberFormat="1" applyFont="1" applyBorder="1" applyAlignment="1">
      <alignment vertical="center"/>
    </xf>
    <xf numFmtId="10" fontId="1" fillId="0" borderId="71" xfId="0" applyNumberFormat="1" applyFont="1" applyBorder="1" applyAlignment="1">
      <alignment vertical="center"/>
    </xf>
    <xf numFmtId="10" fontId="1" fillId="0" borderId="121" xfId="0" applyNumberFormat="1" applyFont="1" applyBorder="1" applyAlignment="1">
      <alignment vertical="center"/>
    </xf>
    <xf numFmtId="10" fontId="1" fillId="0" borderId="116" xfId="0" applyNumberFormat="1" applyFont="1" applyBorder="1" applyAlignment="1">
      <alignment vertical="center"/>
    </xf>
    <xf numFmtId="166" fontId="3" fillId="0" borderId="139" xfId="0" applyNumberFormat="1" applyFont="1" applyBorder="1" applyAlignment="1">
      <alignment horizontal="right" vertical="center"/>
    </xf>
    <xf numFmtId="166" fontId="3" fillId="0" borderId="140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vertical="center" wrapText="1"/>
    </xf>
    <xf numFmtId="0" fontId="3" fillId="0" borderId="1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9" xfId="0" applyFont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166" fontId="10" fillId="0" borderId="0" xfId="2" applyNumberFormat="1" applyFont="1" applyBorder="1" applyAlignment="1">
      <alignment horizontal="right" vertical="center"/>
    </xf>
    <xf numFmtId="0" fontId="12" fillId="0" borderId="0" xfId="2" applyFont="1" applyFill="1" applyBorder="1"/>
    <xf numFmtId="0" fontId="12" fillId="0" borderId="0" xfId="2" applyFont="1" applyFill="1"/>
    <xf numFmtId="0" fontId="13" fillId="0" borderId="0" xfId="2" applyFont="1" applyFill="1" applyBorder="1" applyAlignment="1">
      <alignment vertical="center" wrapText="1"/>
    </xf>
    <xf numFmtId="166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left" vertical="center" wrapText="1"/>
    </xf>
    <xf numFmtId="166" fontId="13" fillId="0" borderId="0" xfId="4" applyNumberFormat="1" applyFont="1" applyFill="1" applyBorder="1" applyAlignment="1">
      <alignment horizontal="right" vertical="center"/>
    </xf>
    <xf numFmtId="164" fontId="10" fillId="0" borderId="18" xfId="6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 wrapText="1"/>
    </xf>
    <xf numFmtId="0" fontId="3" fillId="0" borderId="148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97" xfId="3" applyFont="1" applyBorder="1" applyAlignment="1">
      <alignment horizontal="left" vertical="center" wrapText="1"/>
    </xf>
    <xf numFmtId="0" fontId="4" fillId="0" borderId="53" xfId="3" applyFont="1" applyBorder="1" applyAlignment="1">
      <alignment horizontal="left" vertical="center" wrapText="1"/>
    </xf>
    <xf numFmtId="0" fontId="4" fillId="0" borderId="54" xfId="3" applyFont="1" applyBorder="1" applyAlignment="1">
      <alignment horizontal="left" vertical="center" wrapText="1"/>
    </xf>
    <xf numFmtId="0" fontId="4" fillId="0" borderId="101" xfId="3" applyFont="1" applyBorder="1" applyAlignment="1">
      <alignment horizontal="center" vertical="center" wrapText="1"/>
    </xf>
    <xf numFmtId="0" fontId="4" fillId="0" borderId="102" xfId="3" applyFont="1" applyBorder="1" applyAlignment="1">
      <alignment horizontal="center" vertical="center" wrapText="1"/>
    </xf>
    <xf numFmtId="0" fontId="4" fillId="0" borderId="103" xfId="3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wrapText="1"/>
    </xf>
    <xf numFmtId="0" fontId="11" fillId="8" borderId="84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8" fillId="0" borderId="91" xfId="0" applyFont="1" applyBorder="1" applyAlignment="1">
      <alignment horizontal="center" wrapText="1"/>
    </xf>
    <xf numFmtId="0" fontId="8" fillId="0" borderId="86" xfId="0" applyFont="1" applyBorder="1" applyAlignment="1">
      <alignment horizontal="center" wrapText="1"/>
    </xf>
    <xf numFmtId="0" fontId="11" fillId="7" borderId="84" xfId="0" applyFont="1" applyFill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61" xfId="3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5" applyFont="1" applyBorder="1" applyAlignment="1">
      <alignment horizontal="center" wrapText="1"/>
    </xf>
    <xf numFmtId="0" fontId="1" fillId="0" borderId="30" xfId="5" applyFont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107" xfId="3" applyFont="1" applyBorder="1" applyAlignment="1">
      <alignment horizontal="center" vertical="center" wrapText="1"/>
    </xf>
    <xf numFmtId="0" fontId="4" fillId="0" borderId="91" xfId="3" applyFont="1" applyBorder="1" applyAlignment="1">
      <alignment horizontal="center" vertical="center" wrapText="1"/>
    </xf>
    <xf numFmtId="0" fontId="4" fillId="0" borderId="86" xfId="3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42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143" xfId="0" applyNumberFormat="1" applyFont="1" applyBorder="1" applyAlignment="1">
      <alignment horizontal="center" vertical="center"/>
    </xf>
    <xf numFmtId="0" fontId="3" fillId="0" borderId="144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30" xfId="5" applyFont="1" applyBorder="1" applyAlignment="1">
      <alignment horizontal="center" wrapText="1"/>
    </xf>
    <xf numFmtId="0" fontId="3" fillId="0" borderId="37" xfId="5" applyFont="1" applyBorder="1" applyAlignment="1">
      <alignment horizontal="center" wrapText="1"/>
    </xf>
    <xf numFmtId="0" fontId="3" fillId="0" borderId="81" xfId="5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0" fillId="0" borderId="81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11" fillId="4" borderId="27" xfId="3" applyFont="1" applyFill="1" applyBorder="1" applyAlignment="1">
      <alignment horizontal="center" vertical="center" wrapText="1"/>
    </xf>
    <xf numFmtId="0" fontId="4" fillId="0" borderId="81" xfId="3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02" xfId="5" applyFont="1" applyBorder="1" applyAlignment="1">
      <alignment horizontal="center" vertical="center" wrapText="1"/>
    </xf>
    <xf numFmtId="0" fontId="1" fillId="0" borderId="109" xfId="5" applyFont="1" applyBorder="1" applyAlignment="1">
      <alignment horizontal="center" vertical="center" wrapText="1"/>
    </xf>
    <xf numFmtId="0" fontId="3" fillId="5" borderId="109" xfId="5" applyFont="1" applyFill="1" applyBorder="1" applyAlignment="1">
      <alignment horizontal="center" wrapText="1"/>
    </xf>
    <xf numFmtId="0" fontId="1" fillId="5" borderId="91" xfId="5" applyFont="1" applyFill="1" applyBorder="1" applyAlignment="1">
      <alignment horizontal="center" vertical="center"/>
    </xf>
    <xf numFmtId="0" fontId="1" fillId="5" borderId="109" xfId="5" applyFont="1" applyFill="1" applyBorder="1" applyAlignment="1">
      <alignment horizontal="center" vertical="center"/>
    </xf>
    <xf numFmtId="0" fontId="3" fillId="6" borderId="110" xfId="5" applyFont="1" applyFill="1" applyBorder="1" applyAlignment="1">
      <alignment horizontal="center" wrapText="1"/>
    </xf>
    <xf numFmtId="0" fontId="3" fillId="6" borderId="91" xfId="5" applyFont="1" applyFill="1" applyBorder="1" applyAlignment="1">
      <alignment horizontal="center" wrapText="1"/>
    </xf>
    <xf numFmtId="0" fontId="3" fillId="6" borderId="86" xfId="5" applyFont="1" applyFill="1" applyBorder="1" applyAlignment="1">
      <alignment horizontal="center" wrapText="1"/>
    </xf>
    <xf numFmtId="0" fontId="3" fillId="0" borderId="133" xfId="5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125" xfId="0" applyFont="1" applyBorder="1" applyAlignment="1">
      <alignment horizontal="center" wrapText="1"/>
    </xf>
    <xf numFmtId="0" fontId="8" fillId="0" borderId="81" xfId="0" applyFont="1" applyBorder="1" applyAlignment="1">
      <alignment horizontal="center" wrapText="1"/>
    </xf>
    <xf numFmtId="0" fontId="3" fillId="0" borderId="129" xfId="5" applyFont="1" applyBorder="1" applyAlignment="1">
      <alignment horizontal="center" vertical="center" wrapText="1"/>
    </xf>
    <xf numFmtId="0" fontId="1" fillId="0" borderId="86" xfId="5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3" fillId="0" borderId="26" xfId="5" applyFont="1" applyBorder="1" applyAlignment="1">
      <alignment horizontal="center" wrapText="1"/>
    </xf>
    <xf numFmtId="0" fontId="1" fillId="0" borderId="31" xfId="5" applyFont="1" applyBorder="1" applyAlignment="1">
      <alignment horizontal="center" vertical="center"/>
    </xf>
    <xf numFmtId="0" fontId="1" fillId="0" borderId="26" xfId="5" applyFont="1" applyBorder="1" applyAlignment="1">
      <alignment horizontal="center" vertical="center"/>
    </xf>
    <xf numFmtId="0" fontId="3" fillId="0" borderId="25" xfId="5" applyFont="1" applyBorder="1" applyAlignment="1">
      <alignment horizontal="center" wrapText="1"/>
    </xf>
    <xf numFmtId="0" fontId="11" fillId="4" borderId="27" xfId="0" applyFont="1" applyFill="1" applyBorder="1" applyAlignment="1">
      <alignment horizontal="center"/>
    </xf>
    <xf numFmtId="0" fontId="11" fillId="4" borderId="66" xfId="0" applyFont="1" applyFill="1" applyBorder="1" applyAlignment="1">
      <alignment horizontal="center"/>
    </xf>
    <xf numFmtId="0" fontId="3" fillId="0" borderId="1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 vertical="center" wrapText="1"/>
    </xf>
    <xf numFmtId="0" fontId="3" fillId="0" borderId="32" xfId="5" applyFont="1" applyBorder="1" applyAlignment="1">
      <alignment horizontal="center" wrapText="1"/>
    </xf>
    <xf numFmtId="0" fontId="3" fillId="0" borderId="19" xfId="5" applyFont="1" applyBorder="1" applyAlignment="1">
      <alignment horizontal="center" wrapText="1"/>
    </xf>
    <xf numFmtId="0" fontId="3" fillId="0" borderId="60" xfId="5" applyFont="1" applyBorder="1" applyAlignment="1">
      <alignment horizontal="center" wrapText="1"/>
    </xf>
    <xf numFmtId="0" fontId="11" fillId="4" borderId="84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165" fontId="10" fillId="0" borderId="78" xfId="0" applyNumberFormat="1" applyFont="1" applyBorder="1" applyAlignment="1">
      <alignment horizontal="right" vertical="center"/>
    </xf>
    <xf numFmtId="165" fontId="10" fillId="0" borderId="79" xfId="0" applyNumberFormat="1" applyFont="1" applyBorder="1" applyAlignment="1">
      <alignment horizontal="right" vertical="center"/>
    </xf>
  </cellXfs>
  <cellStyles count="7">
    <cellStyle name="Euro" xfId="1"/>
    <cellStyle name="Normal" xfId="0" builtinId="0"/>
    <cellStyle name="Normal 2" xfId="2"/>
    <cellStyle name="Normal_Doctors" xfId="3"/>
    <cellStyle name="Normal_Doctors 2" xfId="4"/>
    <cellStyle name="Normal_Doctors_1" xfId="5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Doctors!$B$7:$C$7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Doctors!$B$8:$C$8</c:f>
              <c:numCache>
                <c:formatCode>General</c:formatCode>
                <c:ptCount val="2"/>
                <c:pt idx="0" formatCode="###0">
                  <c:v>33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50688"/>
        <c:axId val="98852224"/>
      </c:barChart>
      <c:catAx>
        <c:axId val="988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8852224"/>
        <c:crosses val="autoZero"/>
        <c:auto val="1"/>
        <c:lblAlgn val="ctr"/>
        <c:lblOffset val="100"/>
        <c:noMultiLvlLbl val="0"/>
      </c:catAx>
      <c:valAx>
        <c:axId val="98852224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98850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Gràfics!$J$205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Gràfics!$K$204:$L$204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Gràfics!$K$205:$L$205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0.91669999999999996</c:v>
                </c:pt>
              </c:numCache>
            </c:numRef>
          </c:val>
        </c:ser>
        <c:ser>
          <c:idx val="1"/>
          <c:order val="1"/>
          <c:tx>
            <c:strRef>
              <c:f>Gràfics!$J$206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Gràfics!$K$204:$L$204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Gràfics!$K$206:$L$206</c:f>
              <c:numCache>
                <c:formatCode>###0.0%</c:formatCode>
                <c:ptCount val="2"/>
                <c:pt idx="0">
                  <c:v>7.1400000000000005E-2</c:v>
                </c:pt>
                <c:pt idx="1">
                  <c:v>0.92859999999999998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10112"/>
        <c:axId val="135211648"/>
        <c:axId val="0"/>
      </c:bar3DChart>
      <c:catAx>
        <c:axId val="1352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211648"/>
        <c:crosses val="autoZero"/>
        <c:auto val="1"/>
        <c:lblAlgn val="ctr"/>
        <c:lblOffset val="100"/>
        <c:noMultiLvlLbl val="0"/>
      </c:catAx>
      <c:valAx>
        <c:axId val="1352116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210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Gràfics!$J$222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Gràfics!$K$221:$N$221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Gràfics!$K$222:$N$222</c:f>
              <c:numCache>
                <c:formatCode>###0.0%</c:formatCode>
                <c:ptCount val="4"/>
                <c:pt idx="0">
                  <c:v>0.33329999999999999</c:v>
                </c:pt>
                <c:pt idx="1">
                  <c:v>0.5</c:v>
                </c:pt>
                <c:pt idx="2">
                  <c:v>8.3299999999999999E-2</c:v>
                </c:pt>
                <c:pt idx="3">
                  <c:v>8.3299999999999999E-2</c:v>
                </c:pt>
              </c:numCache>
            </c:numRef>
          </c:val>
        </c:ser>
        <c:ser>
          <c:idx val="1"/>
          <c:order val="1"/>
          <c:tx>
            <c:strRef>
              <c:f>Gràfics!$J$223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Gràfics!$K$221:$N$221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Gràfics!$K$223:$N$223</c:f>
              <c:numCache>
                <c:formatCode>###0.0%</c:formatCode>
                <c:ptCount val="4"/>
                <c:pt idx="0">
                  <c:v>0.28570000000000001</c:v>
                </c:pt>
                <c:pt idx="1">
                  <c:v>0.5</c:v>
                </c:pt>
                <c:pt idx="2">
                  <c:v>7.1400000000000005E-2</c:v>
                </c:pt>
                <c:pt idx="3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08640"/>
        <c:axId val="135010176"/>
        <c:axId val="0"/>
      </c:bar3DChart>
      <c:catAx>
        <c:axId val="1350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10176"/>
        <c:crosses val="autoZero"/>
        <c:auto val="1"/>
        <c:lblAlgn val="ctr"/>
        <c:lblOffset val="100"/>
        <c:noMultiLvlLbl val="0"/>
      </c:catAx>
      <c:valAx>
        <c:axId val="1350101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08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Gràfics!$K$247:$Q$247</c:f>
              <c:strCache>
                <c:ptCount val="7"/>
                <c:pt idx="0">
                  <c:v>Menys de 9.000 €</c:v>
                </c:pt>
                <c:pt idx="1">
                  <c:v>Entre 12.000 i 15.000 €</c:v>
                </c:pt>
                <c:pt idx="2">
                  <c:v>Entre 18.000 i 24.000€</c:v>
                </c:pt>
                <c:pt idx="3">
                  <c:v>Entre 24.000 i 30.000€</c:v>
                </c:pt>
                <c:pt idx="4">
                  <c:v>Entre 30.000 i 40.000 €</c:v>
                </c:pt>
                <c:pt idx="5">
                  <c:v>Entre 40.000 i 50.000 €</c:v>
                </c:pt>
                <c:pt idx="6">
                  <c:v>Més de 50.000</c:v>
                </c:pt>
              </c:strCache>
            </c:strRef>
          </c:cat>
          <c:val>
            <c:numRef>
              <c:f>Gràfics!$K$248:$Q$248</c:f>
              <c:numCache>
                <c:formatCode>###0.0%</c:formatCode>
                <c:ptCount val="7"/>
                <c:pt idx="0">
                  <c:v>8.3299999999999999E-2</c:v>
                </c:pt>
                <c:pt idx="1">
                  <c:v>0.16669999999999999</c:v>
                </c:pt>
                <c:pt idx="2">
                  <c:v>8.3299999999999999E-2</c:v>
                </c:pt>
                <c:pt idx="3">
                  <c:v>0.41670000000000001</c:v>
                </c:pt>
                <c:pt idx="4">
                  <c:v>8.3299999999999999E-2</c:v>
                </c:pt>
                <c:pt idx="5">
                  <c:v>0</c:v>
                </c:pt>
                <c:pt idx="6">
                  <c:v>0.16669999999999999</c:v>
                </c:pt>
              </c:numCache>
            </c:numRef>
          </c:val>
        </c:ser>
        <c:ser>
          <c:idx val="1"/>
          <c:order val="1"/>
          <c:tx>
            <c:strRef>
              <c:f>Gràfics!$J$249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Gràfics!$K$247:$Q$247</c:f>
              <c:strCache>
                <c:ptCount val="7"/>
                <c:pt idx="0">
                  <c:v>Menys de 9.000 €</c:v>
                </c:pt>
                <c:pt idx="1">
                  <c:v>Entre 12.000 i 15.000 €</c:v>
                </c:pt>
                <c:pt idx="2">
                  <c:v>Entre 18.000 i 24.000€</c:v>
                </c:pt>
                <c:pt idx="3">
                  <c:v>Entre 24.000 i 30.000€</c:v>
                </c:pt>
                <c:pt idx="4">
                  <c:v>Entre 30.000 i 40.000 €</c:v>
                </c:pt>
                <c:pt idx="5">
                  <c:v>Entre 40.000 i 50.000 €</c:v>
                </c:pt>
                <c:pt idx="6">
                  <c:v>Més de 50.000</c:v>
                </c:pt>
              </c:strCache>
            </c:strRef>
          </c:cat>
          <c:val>
            <c:numRef>
              <c:f>Gràfics!$K$249:$Q$249</c:f>
              <c:numCache>
                <c:formatCode>###0.0%</c:formatCode>
                <c:ptCount val="7"/>
                <c:pt idx="0">
                  <c:v>0</c:v>
                </c:pt>
                <c:pt idx="1">
                  <c:v>7.1400000000000005E-2</c:v>
                </c:pt>
                <c:pt idx="2">
                  <c:v>7.1400000000000005E-2</c:v>
                </c:pt>
                <c:pt idx="3">
                  <c:v>0.1429</c:v>
                </c:pt>
                <c:pt idx="4">
                  <c:v>0.35709999999999997</c:v>
                </c:pt>
                <c:pt idx="5">
                  <c:v>0.21429999999999999</c:v>
                </c:pt>
                <c:pt idx="6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52672"/>
        <c:axId val="135058560"/>
        <c:axId val="0"/>
      </c:bar3DChart>
      <c:catAx>
        <c:axId val="1350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58560"/>
        <c:crosses val="autoZero"/>
        <c:auto val="1"/>
        <c:lblAlgn val="ctr"/>
        <c:lblOffset val="100"/>
        <c:noMultiLvlLbl val="0"/>
      </c:catAx>
      <c:valAx>
        <c:axId val="1350585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52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Gràfics!$L$275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Gràfics!$M$274:$N$274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Gràfics!$M$275:$N$275</c:f>
              <c:numCache>
                <c:formatCode>###0.0%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Gràfics!$L$276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Gràfics!$M$274:$N$274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Gràfics!$M$276:$N$276</c:f>
              <c:numCache>
                <c:formatCode>###0.0%</c:formatCode>
                <c:ptCount val="2"/>
                <c:pt idx="0">
                  <c:v>0.71430000000000005</c:v>
                </c:pt>
                <c:pt idx="1">
                  <c:v>0.28570000000000001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88768"/>
        <c:axId val="135094656"/>
        <c:axId val="0"/>
      </c:bar3DChart>
      <c:catAx>
        <c:axId val="1350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94656"/>
        <c:crosses val="autoZero"/>
        <c:auto val="1"/>
        <c:lblAlgn val="ctr"/>
        <c:lblOffset val="100"/>
        <c:noMultiLvlLbl val="0"/>
      </c:catAx>
      <c:valAx>
        <c:axId val="135094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088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(Molt baix 1 - 7 Molt alt)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Gràfics!$J$289</c:f>
              <c:strCache>
                <c:ptCount val="1"/>
                <c:pt idx="0">
                  <c:v>Dona</c:v>
                </c:pt>
              </c:strCache>
            </c:strRef>
          </c:tx>
          <c:dLbls>
            <c:dLbl>
              <c:idx val="4"/>
              <c:layout>
                <c:manualLayout>
                  <c:x val="-7.0546737213403876E-3"/>
                  <c:y val="-2.17243720298710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Gràfics!$K$288:$O$288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Gràfics!$K$289:$O$289</c:f>
              <c:numCache>
                <c:formatCode>###0.00</c:formatCode>
                <c:ptCount val="5"/>
                <c:pt idx="0">
                  <c:v>6.44</c:v>
                </c:pt>
                <c:pt idx="1">
                  <c:v>4.22</c:v>
                </c:pt>
                <c:pt idx="2">
                  <c:v>5.33</c:v>
                </c:pt>
                <c:pt idx="3">
                  <c:v>6.33</c:v>
                </c:pt>
                <c:pt idx="4">
                  <c:v>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Gràfics!$J$290</c:f>
              <c:strCache>
                <c:ptCount val="1"/>
                <c:pt idx="0">
                  <c:v>Home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8710115410726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546737213403876E-3"/>
                  <c:y val="2.44399185336048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Gràfics!$K$288:$O$288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Gràfics!$K$290:$O$290</c:f>
              <c:numCache>
                <c:formatCode>###0.00</c:formatCode>
                <c:ptCount val="5"/>
                <c:pt idx="0">
                  <c:v>6</c:v>
                </c:pt>
                <c:pt idx="1">
                  <c:v>3.69</c:v>
                </c:pt>
                <c:pt idx="2">
                  <c:v>4.62</c:v>
                </c:pt>
                <c:pt idx="3">
                  <c:v>4.2300000000000004</c:v>
                </c:pt>
                <c:pt idx="4">
                  <c:v>5.54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2016"/>
        <c:axId val="135156096"/>
      </c:lineChart>
      <c:catAx>
        <c:axId val="1351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156096"/>
        <c:crosses val="autoZero"/>
        <c:auto val="1"/>
        <c:lblAlgn val="ctr"/>
        <c:lblOffset val="100"/>
        <c:noMultiLvlLbl val="0"/>
      </c:catAx>
      <c:valAx>
        <c:axId val="135156096"/>
        <c:scaling>
          <c:orientation val="minMax"/>
          <c:max val="7"/>
          <c:min val="3"/>
        </c:scaling>
        <c:delete val="0"/>
        <c:axPos val="l"/>
        <c:majorGridlines/>
        <c:numFmt formatCode="#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142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Gràfics!$M$318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Gràfics!$M$319:$M$320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0.42859999999999998</c:v>
                </c:pt>
              </c:numCache>
            </c:numRef>
          </c:val>
        </c:ser>
        <c:ser>
          <c:idx val="1"/>
          <c:order val="1"/>
          <c:tx>
            <c:strRef>
              <c:f>Gràfics!$N$318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Gràfics!$N$319:$N$320</c:f>
              <c:numCache>
                <c:formatCode>###0.0%</c:formatCode>
                <c:ptCount val="2"/>
                <c:pt idx="0">
                  <c:v>0</c:v>
                </c:pt>
                <c:pt idx="1">
                  <c:v>7.1400000000000005E-2</c:v>
                </c:pt>
              </c:numCache>
            </c:numRef>
          </c:val>
        </c:ser>
        <c:ser>
          <c:idx val="2"/>
          <c:order val="2"/>
          <c:tx>
            <c:strRef>
              <c:f>Gràfics!$O$318</c:f>
              <c:strCache>
                <c:ptCount val="1"/>
                <c:pt idx="0">
                  <c:v>Temporal/interí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Gràfics!$O$319:$O$320</c:f>
              <c:numCache>
                <c:formatCode>###0.0%</c:formatCode>
                <c:ptCount val="2"/>
                <c:pt idx="0">
                  <c:v>0.41670000000000001</c:v>
                </c:pt>
                <c:pt idx="1">
                  <c:v>0.35709999999999997</c:v>
                </c:pt>
              </c:numCache>
            </c:numRef>
          </c:val>
        </c:ser>
        <c:ser>
          <c:idx val="3"/>
          <c:order val="3"/>
          <c:tx>
            <c:strRef>
              <c:f>Gràfics!$P$318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Gràfics!$P$319:$P$320</c:f>
              <c:numCache>
                <c:formatCode>###0.0%</c:formatCode>
                <c:ptCount val="2"/>
                <c:pt idx="0">
                  <c:v>0.25</c:v>
                </c:pt>
                <c:pt idx="1">
                  <c:v>0.1429</c:v>
                </c:pt>
              </c:numCache>
            </c:numRef>
          </c:val>
        </c:ser>
        <c:ser>
          <c:idx val="4"/>
          <c:order val="4"/>
          <c:tx>
            <c:strRef>
              <c:f>Gràfics!$Q$318</c:f>
              <c:strCache>
                <c:ptCount val="1"/>
                <c:pt idx="0">
                  <c:v>Sense contracte</c:v>
                </c:pt>
              </c:strCache>
            </c:strRef>
          </c:tx>
          <c:invertIfNegative val="0"/>
          <c:cat>
            <c:strRef>
              <c:f>Gràfics!$L$319:$L$320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Gràfics!$Q$319:$Q$320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271552"/>
        <c:axId val="135273088"/>
      </c:barChart>
      <c:catAx>
        <c:axId val="1352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273088"/>
        <c:crosses val="autoZero"/>
        <c:auto val="1"/>
        <c:lblAlgn val="ctr"/>
        <c:lblOffset val="100"/>
        <c:noMultiLvlLbl val="0"/>
      </c:catAx>
      <c:valAx>
        <c:axId val="1352730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2715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Gràfics!$L$338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Gràfics!$L$339:$L$340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Gràfics!$M$338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Gràfics!$M$339:$M$340</c:f>
              <c:numCache>
                <c:formatCode>###0.0%</c:formatCode>
                <c:ptCount val="2"/>
                <c:pt idx="0">
                  <c:v>0.6</c:v>
                </c:pt>
                <c:pt idx="1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Gràfics!$N$338</c:f>
              <c:strCache>
                <c:ptCount val="1"/>
                <c:pt idx="0">
                  <c:v>Més d’un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Gràfics!$K$339:$K$340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Gràfics!$N$339:$N$340</c:f>
              <c:numCache>
                <c:formatCode>###0.0%</c:formatCode>
                <c:ptCount val="2"/>
                <c:pt idx="0">
                  <c:v>0.4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20320"/>
        <c:axId val="135321856"/>
      </c:barChart>
      <c:catAx>
        <c:axId val="1353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321856"/>
        <c:crosses val="autoZero"/>
        <c:auto val="1"/>
        <c:lblAlgn val="ctr"/>
        <c:lblOffset val="100"/>
        <c:noMultiLvlLbl val="0"/>
      </c:catAx>
      <c:valAx>
        <c:axId val="1353218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3203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Gràfics!$N$360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Gràfics!$N$361:$N$362</c:f>
              <c:numCache>
                <c:formatCode>###0.0%</c:formatCode>
                <c:ptCount val="2"/>
                <c:pt idx="0">
                  <c:v>0.16669999999999999</c:v>
                </c:pt>
                <c:pt idx="1">
                  <c:v>0.15379999999999999</c:v>
                </c:pt>
              </c:numCache>
            </c:numRef>
          </c:val>
        </c:ser>
        <c:ser>
          <c:idx val="1"/>
          <c:order val="1"/>
          <c:tx>
            <c:strRef>
              <c:f>Gràfics!$O$360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Gràfics!$O$361:$O$362</c:f>
              <c:numCache>
                <c:formatCode>###0.0%</c:formatCode>
                <c:ptCount val="2"/>
                <c:pt idx="0">
                  <c:v>0.16669999999999999</c:v>
                </c:pt>
                <c:pt idx="1">
                  <c:v>0.15379999999999999</c:v>
                </c:pt>
              </c:numCache>
            </c:numRef>
          </c:val>
        </c:ser>
        <c:ser>
          <c:idx val="2"/>
          <c:order val="2"/>
          <c:tx>
            <c:strRef>
              <c:f>Gràfics!$P$360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Gràfics!$P$361:$P$362</c:f>
              <c:numCache>
                <c:formatCode>###0.0%</c:formatCode>
                <c:ptCount val="2"/>
                <c:pt idx="0">
                  <c:v>8.3299999999999999E-2</c:v>
                </c:pt>
                <c:pt idx="1">
                  <c:v>7.6899999999999996E-2</c:v>
                </c:pt>
              </c:numCache>
            </c:numRef>
          </c:val>
        </c:ser>
        <c:ser>
          <c:idx val="3"/>
          <c:order val="3"/>
          <c:tx>
            <c:strRef>
              <c:f>Gràfics!$Q$360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Gràfics!$Q$361:$Q$362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0.23080000000000001</c:v>
                </c:pt>
              </c:numCache>
            </c:numRef>
          </c:val>
        </c:ser>
        <c:ser>
          <c:idx val="4"/>
          <c:order val="4"/>
          <c:tx>
            <c:strRef>
              <c:f>Gràfics!$R$360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Gràfics!$M$361:$M$362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Gràfics!$R$361:$R$362</c:f>
              <c:numCache>
                <c:formatCode>###0.0%</c:formatCode>
                <c:ptCount val="2"/>
                <c:pt idx="0">
                  <c:v>0.25</c:v>
                </c:pt>
                <c:pt idx="1">
                  <c:v>0.3846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57792"/>
        <c:axId val="135467776"/>
      </c:barChart>
      <c:catAx>
        <c:axId val="1354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467776"/>
        <c:crosses val="autoZero"/>
        <c:auto val="1"/>
        <c:lblAlgn val="ctr"/>
        <c:lblOffset val="100"/>
        <c:noMultiLvlLbl val="0"/>
      </c:catAx>
      <c:valAx>
        <c:axId val="1354677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4577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Gràfics!$L$383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Gràfics!$L$384:$L$385</c:f>
              <c:numCache>
                <c:formatCode>###0.0%</c:formatCode>
                <c:ptCount val="2"/>
                <c:pt idx="0">
                  <c:v>0.75</c:v>
                </c:pt>
                <c:pt idx="1">
                  <c:v>0.92859999999999998</c:v>
                </c:pt>
              </c:numCache>
            </c:numRef>
          </c:val>
        </c:ser>
        <c:ser>
          <c:idx val="1"/>
          <c:order val="1"/>
          <c:tx>
            <c:strRef>
              <c:f>Gràfics!$M$383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Gràfics!$M$384:$M$385</c:f>
              <c:numCache>
                <c:formatCode>###0.0%</c:formatCod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Gràfics!$N$383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Gràfics!$K$384:$K$385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Gràfics!$N$384:$N$385</c:f>
              <c:numCache>
                <c:formatCode>###0.0%</c:formatCode>
                <c:ptCount val="2"/>
                <c:pt idx="0">
                  <c:v>0</c:v>
                </c:pt>
                <c:pt idx="1">
                  <c:v>7.1400000000000005E-2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24736"/>
        <c:axId val="135526272"/>
      </c:barChart>
      <c:catAx>
        <c:axId val="1355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526272"/>
        <c:crosses val="autoZero"/>
        <c:auto val="1"/>
        <c:lblAlgn val="ctr"/>
        <c:lblOffset val="100"/>
        <c:noMultiLvlLbl val="0"/>
      </c:catAx>
      <c:valAx>
        <c:axId val="1355262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5247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Gràfics!$M$406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Gràfics!$M$407:$M$408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Gràfics!$N$406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Gràfics!$N$407:$N$408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Gràfics!$O$406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Gràfics!$O$407:$O$408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Gràfics!$P$406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Gràfics!$L$407:$L$408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Gràfics!$P$407:$P$408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46368"/>
        <c:axId val="135547904"/>
      </c:barChart>
      <c:catAx>
        <c:axId val="1355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547904"/>
        <c:crosses val="autoZero"/>
        <c:auto val="1"/>
        <c:lblAlgn val="ctr"/>
        <c:lblOffset val="100"/>
        <c:noMultiLvlLbl val="0"/>
      </c:catAx>
      <c:valAx>
        <c:axId val="1355479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5463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354330708661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Gràfics!$J$26:$K$26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Gràfics!$J$27:$K$27</c:f>
              <c:numCache>
                <c:formatCode>###0.0%</c:formatCode>
                <c:ptCount val="2"/>
                <c:pt idx="0">
                  <c:v>0.46153846153846156</c:v>
                </c:pt>
                <c:pt idx="1">
                  <c:v>0.53846153846153844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347637795275596"/>
          <c:y val="8.1549439347604492E-3"/>
          <c:w val="0.25304724409448814"/>
          <c:h val="7.37325724192732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Gràfics!$M$427</c:f>
              <c:strCache>
                <c:ptCount val="1"/>
                <c:pt idx="0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Gràfics!$M$428:$M$429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Gràfics!$N$427</c:f>
              <c:strCache>
                <c:ptCount val="1"/>
                <c:pt idx="0">
                  <c:v>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Gràfics!$N$428:$N$429</c:f>
              <c:numCache>
                <c:formatCode>###0.0%</c:formatCode>
                <c:ptCount val="2"/>
                <c:pt idx="0">
                  <c:v>0.66669999999999996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Gràfics!$O$427</c:f>
              <c:strCache>
                <c:ptCount val="1"/>
                <c:pt idx="0">
                  <c:v>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Gràfics!$O$428:$O$429</c:f>
              <c:numCache>
                <c:formatCode>###0.0%</c:formatCode>
                <c:ptCount val="2"/>
                <c:pt idx="0">
                  <c:v>0.33329999999999999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Gràfics!$P$427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Gràfics!$L$428:$L$429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Gràfics!$P$428:$P$429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700864"/>
        <c:axId val="135702400"/>
      </c:barChart>
      <c:catAx>
        <c:axId val="1357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702400"/>
        <c:crosses val="autoZero"/>
        <c:auto val="1"/>
        <c:lblAlgn val="ctr"/>
        <c:lblOffset val="100"/>
        <c:noMultiLvlLbl val="0"/>
      </c:catAx>
      <c:valAx>
        <c:axId val="1357024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57008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Gràfics!$M$451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Gràfics!$M$452:$M$453</c:f>
              <c:numCache>
                <c:formatCode>###0.0%</c:formatCode>
                <c:ptCount val="2"/>
                <c:pt idx="0">
                  <c:v>0.16669999999999999</c:v>
                </c:pt>
                <c:pt idx="1">
                  <c:v>0.3846</c:v>
                </c:pt>
              </c:numCache>
            </c:numRef>
          </c:val>
        </c:ser>
        <c:ser>
          <c:idx val="1"/>
          <c:order val="1"/>
          <c:tx>
            <c:strRef>
              <c:f>Gràfics!$N$451</c:f>
              <c:strCache>
                <c:ptCount val="1"/>
                <c:pt idx="0">
                  <c:v>Sí, 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Gràfics!$N$452:$N$453</c:f>
              <c:numCache>
                <c:formatCode>###0.0%</c:formatCode>
                <c:ptCount val="2"/>
                <c:pt idx="0">
                  <c:v>0</c:v>
                </c:pt>
                <c:pt idx="1">
                  <c:v>7.6899999999999996E-2</c:v>
                </c:pt>
              </c:numCache>
            </c:numRef>
          </c:val>
        </c:ser>
        <c:ser>
          <c:idx val="2"/>
          <c:order val="2"/>
          <c:tx>
            <c:strRef>
              <c:f>Gràfics!$O$451</c:f>
              <c:strCache>
                <c:ptCount val="1"/>
                <c:pt idx="0">
                  <c:v>Sí, internacional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Gràfics!$L$452:$L$453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Gràfics!$O$452:$O$453</c:f>
              <c:numCache>
                <c:formatCode>###0.0%</c:formatCode>
                <c:ptCount val="2"/>
                <c:pt idx="0">
                  <c:v>0.83330000000000004</c:v>
                </c:pt>
                <c:pt idx="1">
                  <c:v>0.53849999999999998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27072"/>
        <c:axId val="143428608"/>
      </c:barChart>
      <c:catAx>
        <c:axId val="1434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28608"/>
        <c:crosses val="autoZero"/>
        <c:auto val="1"/>
        <c:lblAlgn val="ctr"/>
        <c:lblOffset val="100"/>
        <c:noMultiLvlLbl val="0"/>
      </c:catAx>
      <c:valAx>
        <c:axId val="1434286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270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Gràfics!$L$477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Gràfics!$L$478:$L$479</c:f>
              <c:numCache>
                <c:formatCode>###0.0%</c:formatCode>
                <c:ptCount val="2"/>
                <c:pt idx="0">
                  <c:v>0.5</c:v>
                </c:pt>
                <c:pt idx="1">
                  <c:v>0.78569999999999995</c:v>
                </c:pt>
              </c:numCache>
            </c:numRef>
          </c:val>
        </c:ser>
        <c:ser>
          <c:idx val="1"/>
          <c:order val="1"/>
          <c:tx>
            <c:strRef>
              <c:f>Gràfics!$M$477</c:f>
              <c:strCache>
                <c:ptCount val="1"/>
                <c:pt idx="0">
                  <c:v>Sí, Nacional (Catalunya / Espanya)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Gràfics!$M$478:$M$479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Gràfics!$N$477</c:f>
              <c:strCache>
                <c:ptCount val="1"/>
                <c:pt idx="0">
                  <c:v>Sí, a l'estranger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Gràfics!$K$478:$K$479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Gràfics!$N$478:$N$479</c:f>
              <c:numCache>
                <c:formatCode>###0.0%</c:formatCode>
                <c:ptCount val="2"/>
                <c:pt idx="0">
                  <c:v>0.5</c:v>
                </c:pt>
                <c:pt idx="1">
                  <c:v>0.21429999999999999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73280"/>
        <c:axId val="143487360"/>
      </c:barChart>
      <c:catAx>
        <c:axId val="1434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87360"/>
        <c:crosses val="autoZero"/>
        <c:auto val="1"/>
        <c:lblAlgn val="ctr"/>
        <c:lblOffset val="100"/>
        <c:noMultiLvlLbl val="0"/>
      </c:catAx>
      <c:valAx>
        <c:axId val="1434873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47328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Gràfics!$I$48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638888888888888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16666666666667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Gràfics!$J$48:$N$48</c:f>
              <c:numCache>
                <c:formatCode>###0.0%</c:formatCode>
                <c:ptCount val="5"/>
                <c:pt idx="0">
                  <c:v>0</c:v>
                </c:pt>
                <c:pt idx="1">
                  <c:v>8.3333333333333315E-2</c:v>
                </c:pt>
                <c:pt idx="2">
                  <c:v>0.33333333333333326</c:v>
                </c:pt>
                <c:pt idx="3">
                  <c:v>0.41666666666666674</c:v>
                </c:pt>
                <c:pt idx="4">
                  <c:v>0.16666666666666663</c:v>
                </c:pt>
              </c:numCache>
            </c:numRef>
          </c:val>
        </c:ser>
        <c:ser>
          <c:idx val="1"/>
          <c:order val="1"/>
          <c:tx>
            <c:strRef>
              <c:f>Gràfics!$I$49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2916666666666667E-3"/>
                  <c:y val="3.0033225733981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555555555555554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47222222222223E-2"/>
                  <c:y val="1.8019935440388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277777777777777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Gràfics!$J$47:$N$47</c:f>
              <c:strCache>
                <c:ptCount val="5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Universitats espanyoles fora de Catalunya</c:v>
                </c:pt>
                <c:pt idx="4">
                  <c:v>Universitats fora d’Espanya</c:v>
                </c:pt>
              </c:strCache>
            </c:strRef>
          </c:cat>
          <c:val>
            <c:numRef>
              <c:f>Gràfics!$J$49:$N$49</c:f>
              <c:numCache>
                <c:formatCode>###0.0%</c:formatCode>
                <c:ptCount val="5"/>
                <c:pt idx="0">
                  <c:v>7.1428571428571425E-2</c:v>
                </c:pt>
                <c:pt idx="1">
                  <c:v>0</c:v>
                </c:pt>
                <c:pt idx="2">
                  <c:v>0.5714285714285714</c:v>
                </c:pt>
                <c:pt idx="3">
                  <c:v>0.2857142857142857</c:v>
                </c:pt>
                <c:pt idx="4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51104"/>
        <c:axId val="143152640"/>
      </c:barChart>
      <c:catAx>
        <c:axId val="1431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152640"/>
        <c:crosses val="autoZero"/>
        <c:auto val="1"/>
        <c:lblAlgn val="ctr"/>
        <c:lblOffset val="100"/>
        <c:noMultiLvlLbl val="0"/>
      </c:catAx>
      <c:valAx>
        <c:axId val="1431526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31511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Gràfics!$J$76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Gràfics!$K$75:$L$75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Gràfics!$K$76:$L$76</c:f>
              <c:numCache>
                <c:formatCode>###0.0%</c:formatCode>
                <c:ptCount val="2"/>
                <c:pt idx="0">
                  <c:v>0.58330000000000004</c:v>
                </c:pt>
                <c:pt idx="1">
                  <c:v>0.41670000000000001</c:v>
                </c:pt>
              </c:numCache>
            </c:numRef>
          </c:val>
        </c:ser>
        <c:ser>
          <c:idx val="1"/>
          <c:order val="1"/>
          <c:tx>
            <c:strRef>
              <c:f>Gràfics!$J$77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Gràfics!$K$75:$L$75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Gràfics!$K$77:$L$77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970880"/>
        <c:axId val="126989056"/>
        <c:axId val="0"/>
      </c:bar3DChart>
      <c:catAx>
        <c:axId val="1269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6989056"/>
        <c:crosses val="autoZero"/>
        <c:auto val="1"/>
        <c:lblAlgn val="ctr"/>
        <c:lblOffset val="100"/>
        <c:noMultiLvlLbl val="0"/>
      </c:catAx>
      <c:valAx>
        <c:axId val="1269890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6970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Gràfics!$I$95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Gràfics!$J$94:$M$94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Gràfics!$J$95:$M$95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0.91669999999999996</c:v>
                </c:pt>
                <c:pt idx="3">
                  <c:v>8.3299999999999999E-2</c:v>
                </c:pt>
              </c:numCache>
            </c:numRef>
          </c:val>
        </c:ser>
        <c:ser>
          <c:idx val="1"/>
          <c:order val="1"/>
          <c:tx>
            <c:strRef>
              <c:f>Gràfics!$I$96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Gràfics!$J$94:$M$94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Gràfics!$J$96:$M$96</c:f>
              <c:numCache>
                <c:formatCode>###0.0%</c:formatCode>
                <c:ptCount val="4"/>
                <c:pt idx="0">
                  <c:v>0</c:v>
                </c:pt>
                <c:pt idx="1">
                  <c:v>0.42859999999999998</c:v>
                </c:pt>
                <c:pt idx="2">
                  <c:v>0.57140000000000002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748352"/>
        <c:axId val="127754240"/>
        <c:axId val="0"/>
      </c:bar3DChart>
      <c:catAx>
        <c:axId val="127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7754240"/>
        <c:crosses val="autoZero"/>
        <c:auto val="1"/>
        <c:lblAlgn val="ctr"/>
        <c:lblOffset val="100"/>
        <c:noMultiLvlLbl val="0"/>
      </c:catAx>
      <c:valAx>
        <c:axId val="1277542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7748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Gràfics!$I$111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Gràfics!$J$110:$K$110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Gràfics!$J$111:$K$111</c:f>
              <c:numCache>
                <c:formatCode>###0.0%</c:formatCode>
                <c:ptCount val="2"/>
                <c:pt idx="0">
                  <c:v>0.16669999999999999</c:v>
                </c:pt>
                <c:pt idx="1">
                  <c:v>0.83330000000000004</c:v>
                </c:pt>
              </c:numCache>
            </c:numRef>
          </c:val>
        </c:ser>
        <c:ser>
          <c:idx val="1"/>
          <c:order val="1"/>
          <c:tx>
            <c:strRef>
              <c:f>Gràfics!$I$112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Gràfics!$J$110:$K$110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Gràfics!$J$112:$K$112</c:f>
              <c:numCache>
                <c:formatCode>###0.0%</c:formatCode>
                <c:ptCount val="2"/>
                <c:pt idx="0">
                  <c:v>0.64290000000000003</c:v>
                </c:pt>
                <c:pt idx="1">
                  <c:v>0.35709999999999997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788544"/>
        <c:axId val="127790080"/>
        <c:axId val="0"/>
      </c:bar3DChart>
      <c:catAx>
        <c:axId val="127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7790080"/>
        <c:crosses val="autoZero"/>
        <c:auto val="1"/>
        <c:lblAlgn val="ctr"/>
        <c:lblOffset val="100"/>
        <c:noMultiLvlLbl val="0"/>
      </c:catAx>
      <c:valAx>
        <c:axId val="1277900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27788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Gràfics!$J$127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Gràfics!$I$128:$I$129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Gràfics!$J$128:$J$129</c:f>
              <c:numCache>
                <c:formatCode>###0.0%</c:formatCode>
                <c:ptCount val="2"/>
                <c:pt idx="0">
                  <c:v>0.75</c:v>
                </c:pt>
                <c:pt idx="1">
                  <c:v>0.92859999999999998</c:v>
                </c:pt>
              </c:numCache>
            </c:numRef>
          </c:val>
        </c:ser>
        <c:ser>
          <c:idx val="1"/>
          <c:order val="1"/>
          <c:tx>
            <c:strRef>
              <c:f>Gràfics!$K$127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Gràfics!$I$128:$I$129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Gràfics!$K$128:$K$129</c:f>
              <c:numCache>
                <c:formatCode>###0.0%</c:formatCode>
                <c:ptCount val="2"/>
                <c:pt idx="0">
                  <c:v>0.25</c:v>
                </c:pt>
                <c:pt idx="1">
                  <c:v>7.1400000000000005E-2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367296"/>
        <c:axId val="131368832"/>
      </c:barChart>
      <c:catAx>
        <c:axId val="1313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368832"/>
        <c:crosses val="autoZero"/>
        <c:auto val="1"/>
        <c:lblAlgn val="ctr"/>
        <c:lblOffset val="100"/>
        <c:noMultiLvlLbl val="0"/>
      </c:catAx>
      <c:valAx>
        <c:axId val="131368832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367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Gràfics!$J$144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Gràfics!$K$143:$L$143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Gràfics!$K$144:$L$144</c:f>
              <c:numCache>
                <c:formatCode>###0.0%</c:formatCode>
                <c:ptCount val="2"/>
                <c:pt idx="0">
                  <c:v>0.58330000000000004</c:v>
                </c:pt>
                <c:pt idx="1">
                  <c:v>0.41670000000000001</c:v>
                </c:pt>
              </c:numCache>
            </c:numRef>
          </c:val>
        </c:ser>
        <c:ser>
          <c:idx val="1"/>
          <c:order val="1"/>
          <c:tx>
            <c:strRef>
              <c:f>Gràfics!$J$145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Gràfics!$K$143:$L$143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Gràfics!$K$145:$L$145</c:f>
              <c:numCache>
                <c:formatCode>###0.0%</c:formatCode>
                <c:ptCount val="2"/>
                <c:pt idx="0">
                  <c:v>0.71430000000000005</c:v>
                </c:pt>
                <c:pt idx="1">
                  <c:v>0.28570000000000001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07232"/>
        <c:axId val="131413120"/>
        <c:axId val="0"/>
      </c:bar3DChart>
      <c:catAx>
        <c:axId val="131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413120"/>
        <c:crosses val="autoZero"/>
        <c:auto val="1"/>
        <c:lblAlgn val="ctr"/>
        <c:lblOffset val="100"/>
        <c:noMultiLvlLbl val="0"/>
      </c:catAx>
      <c:valAx>
        <c:axId val="1314131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407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Gràfics!$I$161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Gràfics!$J$160:$L$160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Gràfics!$J$161:$L$161</c:f>
              <c:numCache>
                <c:formatCode>###0.0%</c:formatCode>
                <c:ptCount val="3"/>
                <c:pt idx="0">
                  <c:v>0.58330000000000004</c:v>
                </c:pt>
                <c:pt idx="1">
                  <c:v>0.25</c:v>
                </c:pt>
                <c:pt idx="2">
                  <c:v>0.16669999999999999</c:v>
                </c:pt>
              </c:numCache>
            </c:numRef>
          </c:val>
        </c:ser>
        <c:ser>
          <c:idx val="1"/>
          <c:order val="1"/>
          <c:tx>
            <c:strRef>
              <c:f>Gràfics!$I$162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Gràfics!$J$160:$L$160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Gràfics!$J$162:$L$162</c:f>
              <c:numCache>
                <c:formatCode>###0.0%</c:formatCode>
                <c:ptCount val="3"/>
                <c:pt idx="0">
                  <c:v>0.28570000000000001</c:v>
                </c:pt>
                <c:pt idx="1">
                  <c:v>0.1429</c:v>
                </c:pt>
                <c:pt idx="2">
                  <c:v>0.57140000000000002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55616"/>
        <c:axId val="131461504"/>
        <c:axId val="0"/>
      </c:bar3DChart>
      <c:catAx>
        <c:axId val="1314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461504"/>
        <c:crosses val="autoZero"/>
        <c:auto val="1"/>
        <c:lblAlgn val="ctr"/>
        <c:lblOffset val="100"/>
        <c:noMultiLvlLbl val="0"/>
      </c:catAx>
      <c:valAx>
        <c:axId val="1314615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145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Gràfics!$I$178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Gràfics!$J$177:$N$177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Gràfics!$J$178:$N$178</c:f>
              <c:numCache>
                <c:formatCode>###0.0%</c:formatCode>
                <c:ptCount val="5"/>
                <c:pt idx="0">
                  <c:v>0.91669999999999996</c:v>
                </c:pt>
                <c:pt idx="1">
                  <c:v>8.3299999999999999E-2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Gràfics!$I$179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Gràfics!$J$177:$N$177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Gràfics!$J$179:$N$179</c:f>
              <c:numCache>
                <c:formatCode>###0.0%</c:formatCode>
                <c:ptCount val="5"/>
                <c:pt idx="0">
                  <c:v>0.42859999999999998</c:v>
                </c:pt>
                <c:pt idx="1">
                  <c:v>0.1429</c:v>
                </c:pt>
                <c:pt idx="2">
                  <c:v>0.21429999999999999</c:v>
                </c:pt>
                <c:pt idx="3">
                  <c:v>0.21429999999999999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01152"/>
        <c:axId val="133602688"/>
        <c:axId val="0"/>
      </c:bar3DChart>
      <c:catAx>
        <c:axId val="1336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3602688"/>
        <c:crosses val="autoZero"/>
        <c:auto val="1"/>
        <c:lblAlgn val="ctr"/>
        <c:lblOffset val="100"/>
        <c:noMultiLvlLbl val="0"/>
      </c:catAx>
      <c:valAx>
        <c:axId val="133602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33601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20</xdr:row>
      <xdr:rowOff>152400</xdr:rowOff>
    </xdr:to>
    <xdr:graphicFrame macro="">
      <xdr:nvGraphicFramePr>
        <xdr:cNvPr id="616169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133350</xdr:rowOff>
    </xdr:from>
    <xdr:to>
      <xdr:col>7</xdr:col>
      <xdr:colOff>323850</xdr:colOff>
      <xdr:row>40</xdr:row>
      <xdr:rowOff>123825</xdr:rowOff>
    </xdr:to>
    <xdr:graphicFrame macro="">
      <xdr:nvGraphicFramePr>
        <xdr:cNvPr id="61617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304800</xdr:colOff>
      <xdr:row>87</xdr:row>
      <xdr:rowOff>76200</xdr:rowOff>
    </xdr:to>
    <xdr:graphicFrame macro="">
      <xdr:nvGraphicFramePr>
        <xdr:cNvPr id="61617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304800</xdr:colOff>
      <xdr:row>104</xdr:row>
      <xdr:rowOff>76200</xdr:rowOff>
    </xdr:to>
    <xdr:graphicFrame macro="">
      <xdr:nvGraphicFramePr>
        <xdr:cNvPr id="61617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7</xdr:col>
      <xdr:colOff>304800</xdr:colOff>
      <xdr:row>121</xdr:row>
      <xdr:rowOff>76200</xdr:rowOff>
    </xdr:to>
    <xdr:graphicFrame macro="">
      <xdr:nvGraphicFramePr>
        <xdr:cNvPr id="61617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304800</xdr:colOff>
      <xdr:row>138</xdr:row>
      <xdr:rowOff>76200</xdr:rowOff>
    </xdr:to>
    <xdr:graphicFrame macro="">
      <xdr:nvGraphicFramePr>
        <xdr:cNvPr id="61617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140</xdr:row>
      <xdr:rowOff>123825</xdr:rowOff>
    </xdr:from>
    <xdr:to>
      <xdr:col>7</xdr:col>
      <xdr:colOff>304800</xdr:colOff>
      <xdr:row>155</xdr:row>
      <xdr:rowOff>9525</xdr:rowOff>
    </xdr:to>
    <xdr:graphicFrame macro="">
      <xdr:nvGraphicFramePr>
        <xdr:cNvPr id="616176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7</xdr:col>
      <xdr:colOff>304800</xdr:colOff>
      <xdr:row>172</xdr:row>
      <xdr:rowOff>76200</xdr:rowOff>
    </xdr:to>
    <xdr:graphicFrame macro="">
      <xdr:nvGraphicFramePr>
        <xdr:cNvPr id="616177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174</xdr:row>
      <xdr:rowOff>133350</xdr:rowOff>
    </xdr:from>
    <xdr:to>
      <xdr:col>11</xdr:col>
      <xdr:colOff>495300</xdr:colOff>
      <xdr:row>197</xdr:row>
      <xdr:rowOff>76200</xdr:rowOff>
    </xdr:to>
    <xdr:graphicFrame macro="">
      <xdr:nvGraphicFramePr>
        <xdr:cNvPr id="616178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7</xdr:col>
      <xdr:colOff>304800</xdr:colOff>
      <xdr:row>215</xdr:row>
      <xdr:rowOff>76200</xdr:rowOff>
    </xdr:to>
    <xdr:graphicFrame macro="">
      <xdr:nvGraphicFramePr>
        <xdr:cNvPr id="616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217</xdr:row>
      <xdr:rowOff>180975</xdr:rowOff>
    </xdr:from>
    <xdr:to>
      <xdr:col>11</xdr:col>
      <xdr:colOff>495300</xdr:colOff>
      <xdr:row>240</xdr:row>
      <xdr:rowOff>123825</xdr:rowOff>
    </xdr:to>
    <xdr:graphicFrame macro="">
      <xdr:nvGraphicFramePr>
        <xdr:cNvPr id="61618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11</xdr:col>
      <xdr:colOff>495300</xdr:colOff>
      <xdr:row>266</xdr:row>
      <xdr:rowOff>133350</xdr:rowOff>
    </xdr:to>
    <xdr:graphicFrame macro="">
      <xdr:nvGraphicFramePr>
        <xdr:cNvPr id="616181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7</xdr:col>
      <xdr:colOff>304800</xdr:colOff>
      <xdr:row>284</xdr:row>
      <xdr:rowOff>76200</xdr:rowOff>
    </xdr:to>
    <xdr:graphicFrame macro="">
      <xdr:nvGraphicFramePr>
        <xdr:cNvPr id="616182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286</xdr:row>
      <xdr:rowOff>114300</xdr:rowOff>
    </xdr:from>
    <xdr:to>
      <xdr:col>14</xdr:col>
      <xdr:colOff>466725</xdr:colOff>
      <xdr:row>311</xdr:row>
      <xdr:rowOff>28575</xdr:rowOff>
    </xdr:to>
    <xdr:graphicFrame macro="">
      <xdr:nvGraphicFramePr>
        <xdr:cNvPr id="616183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314</xdr:row>
      <xdr:rowOff>0</xdr:rowOff>
    </xdr:from>
    <xdr:to>
      <xdr:col>10</xdr:col>
      <xdr:colOff>381000</xdr:colOff>
      <xdr:row>332</xdr:row>
      <xdr:rowOff>171450</xdr:rowOff>
    </xdr:to>
    <xdr:graphicFrame macro="">
      <xdr:nvGraphicFramePr>
        <xdr:cNvPr id="616184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336</xdr:row>
      <xdr:rowOff>0</xdr:rowOff>
    </xdr:from>
    <xdr:to>
      <xdr:col>10</xdr:col>
      <xdr:colOff>381000</xdr:colOff>
      <xdr:row>354</xdr:row>
      <xdr:rowOff>171450</xdr:rowOff>
    </xdr:to>
    <xdr:graphicFrame macro="">
      <xdr:nvGraphicFramePr>
        <xdr:cNvPr id="616185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358</xdr:row>
      <xdr:rowOff>0</xdr:rowOff>
    </xdr:from>
    <xdr:to>
      <xdr:col>10</xdr:col>
      <xdr:colOff>381000</xdr:colOff>
      <xdr:row>376</xdr:row>
      <xdr:rowOff>171450</xdr:rowOff>
    </xdr:to>
    <xdr:graphicFrame macro="">
      <xdr:nvGraphicFramePr>
        <xdr:cNvPr id="616186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380</xdr:row>
      <xdr:rowOff>0</xdr:rowOff>
    </xdr:from>
    <xdr:to>
      <xdr:col>10</xdr:col>
      <xdr:colOff>381000</xdr:colOff>
      <xdr:row>398</xdr:row>
      <xdr:rowOff>171450</xdr:rowOff>
    </xdr:to>
    <xdr:graphicFrame macro="">
      <xdr:nvGraphicFramePr>
        <xdr:cNvPr id="616187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402</xdr:row>
      <xdr:rowOff>0</xdr:rowOff>
    </xdr:from>
    <xdr:to>
      <xdr:col>10</xdr:col>
      <xdr:colOff>381000</xdr:colOff>
      <xdr:row>420</xdr:row>
      <xdr:rowOff>171450</xdr:rowOff>
    </xdr:to>
    <xdr:graphicFrame macro="">
      <xdr:nvGraphicFramePr>
        <xdr:cNvPr id="616188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424</xdr:row>
      <xdr:rowOff>0</xdr:rowOff>
    </xdr:from>
    <xdr:to>
      <xdr:col>10</xdr:col>
      <xdr:colOff>381000</xdr:colOff>
      <xdr:row>445</xdr:row>
      <xdr:rowOff>104775</xdr:rowOff>
    </xdr:to>
    <xdr:graphicFrame macro="">
      <xdr:nvGraphicFramePr>
        <xdr:cNvPr id="616189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449</xdr:row>
      <xdr:rowOff>0</xdr:rowOff>
    </xdr:from>
    <xdr:to>
      <xdr:col>10</xdr:col>
      <xdr:colOff>381000</xdr:colOff>
      <xdr:row>471</xdr:row>
      <xdr:rowOff>9525</xdr:rowOff>
    </xdr:to>
    <xdr:graphicFrame macro="">
      <xdr:nvGraphicFramePr>
        <xdr:cNvPr id="616190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10</xdr:col>
      <xdr:colOff>381000</xdr:colOff>
      <xdr:row>495</xdr:row>
      <xdr:rowOff>152400</xdr:rowOff>
    </xdr:to>
    <xdr:graphicFrame macro="">
      <xdr:nvGraphicFramePr>
        <xdr:cNvPr id="616191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43</xdr:row>
      <xdr:rowOff>76200</xdr:rowOff>
    </xdr:from>
    <xdr:to>
      <xdr:col>11</xdr:col>
      <xdr:colOff>504825</xdr:colOff>
      <xdr:row>69</xdr:row>
      <xdr:rowOff>95250</xdr:rowOff>
    </xdr:to>
    <xdr:graphicFrame macro="">
      <xdr:nvGraphicFramePr>
        <xdr:cNvPr id="616192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5"/>
  <sheetViews>
    <sheetView showGridLines="0" tabSelected="1" zoomScale="85" zoomScaleNormal="85" workbookViewId="0">
      <selection sqref="A1:F1"/>
    </sheetView>
  </sheetViews>
  <sheetFormatPr defaultRowHeight="12.75"/>
  <cols>
    <col min="2" max="3" width="9.7109375" bestFit="1" customWidth="1"/>
    <col min="4" max="4" width="14.85546875" bestFit="1" customWidth="1"/>
    <col min="5" max="5" width="9.7109375" bestFit="1" customWidth="1"/>
    <col min="6" max="6" width="9.85546875" customWidth="1"/>
    <col min="7" max="7" width="9.7109375" bestFit="1" customWidth="1"/>
    <col min="8" max="8" width="9.85546875" customWidth="1"/>
    <col min="9" max="9" width="9.7109375" bestFit="1" customWidth="1"/>
    <col min="10" max="10" width="9.7109375" customWidth="1"/>
    <col min="11" max="59" width="9.7109375" bestFit="1" customWidth="1"/>
  </cols>
  <sheetData>
    <row r="1" spans="1:44" ht="15" customHeight="1">
      <c r="A1" s="336" t="s">
        <v>222</v>
      </c>
      <c r="B1" s="336"/>
      <c r="C1" s="336"/>
      <c r="D1" s="336"/>
      <c r="E1" s="336"/>
      <c r="F1" s="336"/>
    </row>
    <row r="2" spans="1:44" ht="15" customHeight="1">
      <c r="A2" s="1"/>
      <c r="B2" s="1"/>
      <c r="C2" s="1"/>
      <c r="D2" s="1"/>
      <c r="E2" s="1"/>
      <c r="F2" s="1"/>
    </row>
    <row r="3" spans="1:44" ht="15" customHeight="1">
      <c r="A3" s="1"/>
      <c r="B3" s="1"/>
      <c r="C3" s="1"/>
      <c r="D3" s="1"/>
      <c r="E3" s="1"/>
      <c r="F3" s="1"/>
    </row>
    <row r="4" spans="1:44" ht="15" customHeight="1" thickBot="1">
      <c r="A4" s="339" t="s">
        <v>0</v>
      </c>
      <c r="B4" s="290"/>
      <c r="C4" s="290"/>
      <c r="D4" s="290"/>
      <c r="E4" s="290"/>
      <c r="F4" s="290"/>
      <c r="G4" s="290"/>
      <c r="H4" s="290"/>
    </row>
    <row r="5" spans="1:44" ht="15" customHeight="1" thickTop="1">
      <c r="A5" s="344"/>
      <c r="B5" s="334" t="s">
        <v>181</v>
      </c>
      <c r="C5" s="318"/>
      <c r="D5" s="318"/>
      <c r="E5" s="341" t="s">
        <v>61</v>
      </c>
      <c r="F5" s="342"/>
      <c r="G5" s="342"/>
      <c r="H5" s="343"/>
    </row>
    <row r="6" spans="1:44" ht="15" customHeight="1">
      <c r="A6" s="345"/>
      <c r="B6" s="335"/>
      <c r="C6" s="321"/>
      <c r="D6" s="321"/>
      <c r="E6" s="333" t="s">
        <v>4</v>
      </c>
      <c r="F6" s="291"/>
      <c r="G6" s="333" t="s">
        <v>5</v>
      </c>
      <c r="H6" s="323"/>
    </row>
    <row r="7" spans="1:44" ht="27" customHeight="1" thickBot="1">
      <c r="A7" s="346"/>
      <c r="B7" s="27" t="s">
        <v>2</v>
      </c>
      <c r="C7" s="22" t="s">
        <v>184</v>
      </c>
      <c r="D7" s="22" t="s">
        <v>3</v>
      </c>
      <c r="E7" s="4" t="s">
        <v>1</v>
      </c>
      <c r="F7" s="4" t="s">
        <v>6</v>
      </c>
      <c r="G7" s="4" t="s">
        <v>1</v>
      </c>
      <c r="H7" s="5" t="s">
        <v>6</v>
      </c>
    </row>
    <row r="8" spans="1:44" ht="15" customHeight="1" thickTop="1" thickBot="1">
      <c r="A8" s="29" t="s">
        <v>64</v>
      </c>
      <c r="B8" s="28">
        <v>33</v>
      </c>
      <c r="C8" s="42">
        <v>26</v>
      </c>
      <c r="D8" s="271">
        <f>C8/B8</f>
        <v>0.78787878787878785</v>
      </c>
      <c r="E8" s="77">
        <v>12</v>
      </c>
      <c r="F8" s="83">
        <f>E8/C8</f>
        <v>0.46153846153846156</v>
      </c>
      <c r="G8" s="77">
        <v>14</v>
      </c>
      <c r="H8" s="84">
        <f>G8/C8</f>
        <v>0.53846153846153844</v>
      </c>
    </row>
    <row r="9" spans="1:44" ht="15" customHeight="1" thickTop="1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44" ht="15" customHeight="1">
      <c r="A10" s="1"/>
      <c r="B10" s="1"/>
      <c r="C10" s="1"/>
      <c r="D10" s="1"/>
      <c r="E10" s="1"/>
      <c r="F10" s="1"/>
      <c r="G10" s="2"/>
      <c r="H10" s="2"/>
      <c r="I10" s="2"/>
      <c r="J10" s="91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</row>
    <row r="11" spans="1:44" ht="15" customHeight="1" thickBot="1">
      <c r="A11" s="347" t="s">
        <v>43</v>
      </c>
      <c r="B11" s="290"/>
      <c r="C11" s="290"/>
      <c r="D11" s="290"/>
      <c r="E11" s="290"/>
      <c r="F11" s="290"/>
      <c r="G11" s="290"/>
      <c r="H11" s="290"/>
      <c r="I11" s="2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1:44" ht="29.25" customHeight="1" thickTop="1">
      <c r="A12" s="30"/>
      <c r="B12" s="337" t="s">
        <v>44</v>
      </c>
      <c r="C12" s="275"/>
      <c r="D12" s="275"/>
      <c r="E12" s="275"/>
      <c r="F12" s="317" t="s">
        <v>182</v>
      </c>
      <c r="G12" s="318"/>
      <c r="H12" s="319"/>
      <c r="I12" s="2"/>
      <c r="J12" s="91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92"/>
      <c r="AN12" s="92"/>
      <c r="AO12" s="92"/>
      <c r="AP12" s="92"/>
      <c r="AQ12" s="92"/>
      <c r="AR12" s="92"/>
    </row>
    <row r="13" spans="1:44" ht="15" customHeight="1">
      <c r="A13" s="31"/>
      <c r="B13" s="338" t="s">
        <v>45</v>
      </c>
      <c r="C13" s="291"/>
      <c r="D13" s="291" t="s">
        <v>244</v>
      </c>
      <c r="E13" s="291"/>
      <c r="F13" s="320"/>
      <c r="G13" s="321"/>
      <c r="H13" s="322"/>
      <c r="I13" s="2"/>
      <c r="J13" s="91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92"/>
      <c r="AN13" s="92"/>
      <c r="AO13" s="92"/>
      <c r="AP13" s="92"/>
      <c r="AQ13" s="92"/>
      <c r="AR13" s="92"/>
    </row>
    <row r="14" spans="1:44" ht="15" customHeight="1" thickBot="1">
      <c r="A14" s="32"/>
      <c r="B14" s="3" t="s">
        <v>1</v>
      </c>
      <c r="C14" s="4" t="s">
        <v>6</v>
      </c>
      <c r="D14" s="4" t="s">
        <v>1</v>
      </c>
      <c r="E14" s="4" t="s">
        <v>6</v>
      </c>
      <c r="F14" s="4" t="s">
        <v>1</v>
      </c>
      <c r="G14" s="22" t="s">
        <v>12</v>
      </c>
      <c r="H14" s="23" t="s">
        <v>183</v>
      </c>
      <c r="I14" s="2"/>
      <c r="J14" s="93"/>
      <c r="K14" s="119"/>
      <c r="L14" s="187"/>
      <c r="M14" s="119"/>
      <c r="N14" s="187"/>
      <c r="O14" s="119"/>
      <c r="P14" s="187"/>
      <c r="Q14" s="119"/>
      <c r="R14" s="187"/>
      <c r="S14" s="119"/>
      <c r="T14" s="187"/>
      <c r="U14" s="119"/>
      <c r="V14" s="187"/>
      <c r="W14" s="119"/>
      <c r="X14" s="187"/>
      <c r="Y14" s="119"/>
      <c r="Z14" s="187"/>
      <c r="AA14" s="119"/>
      <c r="AB14" s="187"/>
      <c r="AC14" s="119"/>
      <c r="AD14" s="187"/>
      <c r="AE14" s="119"/>
      <c r="AF14" s="187"/>
      <c r="AG14" s="119"/>
      <c r="AH14" s="187"/>
      <c r="AI14" s="119"/>
      <c r="AJ14" s="187"/>
      <c r="AK14" s="119"/>
      <c r="AL14" s="187"/>
      <c r="AM14" s="92"/>
      <c r="AN14" s="92"/>
      <c r="AO14" s="92"/>
      <c r="AP14" s="92"/>
      <c r="AQ14" s="92"/>
      <c r="AR14" s="92"/>
    </row>
    <row r="15" spans="1:44" ht="15" customHeight="1" thickTop="1">
      <c r="A15" s="33" t="s">
        <v>62</v>
      </c>
      <c r="B15" s="78">
        <v>12</v>
      </c>
      <c r="C15" s="7">
        <f>B15/C8</f>
        <v>0.46153846153846156</v>
      </c>
      <c r="D15" s="8">
        <v>0</v>
      </c>
      <c r="E15" s="7">
        <v>0</v>
      </c>
      <c r="F15" s="80">
        <v>12</v>
      </c>
      <c r="G15" s="85">
        <v>31.92</v>
      </c>
      <c r="H15" s="88">
        <v>1.88</v>
      </c>
      <c r="I15" s="2"/>
      <c r="J15" s="93"/>
      <c r="K15" s="119"/>
      <c r="L15" s="187"/>
      <c r="M15" s="119"/>
      <c r="N15" s="187"/>
      <c r="O15" s="119"/>
      <c r="P15" s="187"/>
      <c r="Q15" s="119"/>
      <c r="R15" s="187"/>
      <c r="S15" s="119"/>
      <c r="T15" s="187"/>
      <c r="U15" s="119"/>
      <c r="V15" s="187"/>
      <c r="W15" s="119"/>
      <c r="X15" s="187"/>
      <c r="Y15" s="119"/>
      <c r="Z15" s="187"/>
      <c r="AA15" s="119"/>
      <c r="AB15" s="187"/>
      <c r="AC15" s="119"/>
      <c r="AD15" s="187"/>
      <c r="AE15" s="119"/>
      <c r="AF15" s="187"/>
      <c r="AG15" s="119"/>
      <c r="AH15" s="187"/>
      <c r="AI15" s="119"/>
      <c r="AJ15" s="187"/>
      <c r="AK15" s="119"/>
      <c r="AL15" s="187"/>
      <c r="AM15" s="92"/>
      <c r="AN15" s="92"/>
      <c r="AO15" s="92"/>
      <c r="AP15" s="92"/>
      <c r="AQ15" s="92"/>
      <c r="AR15" s="92"/>
    </row>
    <row r="16" spans="1:44" ht="15" customHeight="1">
      <c r="A16" s="34" t="s">
        <v>63</v>
      </c>
      <c r="B16" s="79">
        <v>14</v>
      </c>
      <c r="C16" s="11">
        <f>B16/C8</f>
        <v>0.53846153846153844</v>
      </c>
      <c r="D16" s="12">
        <v>0</v>
      </c>
      <c r="E16" s="11">
        <v>0</v>
      </c>
      <c r="F16" s="81">
        <v>14</v>
      </c>
      <c r="G16" s="86">
        <v>36.36</v>
      </c>
      <c r="H16" s="89">
        <v>7.69</v>
      </c>
      <c r="I16" s="2"/>
      <c r="J16" s="93"/>
      <c r="K16" s="93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</row>
    <row r="17" spans="1:60" ht="15" customHeight="1" thickBot="1">
      <c r="A17" s="35" t="s">
        <v>64</v>
      </c>
      <c r="B17" s="15">
        <f>SUM(B15:B16)</f>
        <v>26</v>
      </c>
      <c r="C17" s="16">
        <f>B17/C8</f>
        <v>1</v>
      </c>
      <c r="D17" s="17">
        <v>0</v>
      </c>
      <c r="E17" s="16">
        <v>0</v>
      </c>
      <c r="F17" s="82">
        <v>26</v>
      </c>
      <c r="G17" s="87">
        <v>34.31</v>
      </c>
      <c r="H17" s="90">
        <v>6.12</v>
      </c>
      <c r="I17" s="2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</row>
    <row r="18" spans="1:60" ht="15" customHeight="1" thickTop="1">
      <c r="A18" s="71" t="s">
        <v>243</v>
      </c>
      <c r="B18" s="1"/>
      <c r="C18" s="1"/>
      <c r="D18" s="1"/>
      <c r="E18" s="1"/>
      <c r="F18" s="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</row>
    <row r="19" spans="1:60" ht="15" customHeight="1">
      <c r="A19" s="71"/>
      <c r="B19" s="1"/>
      <c r="C19" s="1"/>
      <c r="D19" s="1"/>
      <c r="E19" s="1"/>
      <c r="F19" s="1"/>
    </row>
    <row r="20" spans="1:60" ht="15" customHeight="1">
      <c r="A20" s="71"/>
      <c r="B20" s="1"/>
      <c r="C20" s="1"/>
      <c r="D20" s="1"/>
      <c r="E20" s="1"/>
      <c r="F20" s="1"/>
    </row>
    <row r="21" spans="1:60" ht="15" customHeight="1" thickBot="1">
      <c r="A21" s="409" t="s">
        <v>24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10"/>
      <c r="M21" s="69"/>
    </row>
    <row r="22" spans="1:60" ht="15" customHeight="1" thickTop="1">
      <c r="A22" s="312"/>
      <c r="B22" s="329" t="s">
        <v>55</v>
      </c>
      <c r="C22" s="285"/>
      <c r="D22" s="285"/>
      <c r="E22" s="285"/>
      <c r="F22" s="285"/>
      <c r="G22" s="285"/>
      <c r="H22" s="285"/>
      <c r="I22" s="285"/>
      <c r="J22" s="285"/>
      <c r="K22" s="330"/>
      <c r="M22" s="69"/>
    </row>
    <row r="23" spans="1:60" ht="30" customHeight="1">
      <c r="A23" s="313"/>
      <c r="B23" s="331" t="s">
        <v>56</v>
      </c>
      <c r="C23" s="328"/>
      <c r="D23" s="288" t="s">
        <v>57</v>
      </c>
      <c r="E23" s="291"/>
      <c r="F23" s="287" t="s">
        <v>58</v>
      </c>
      <c r="G23" s="288"/>
      <c r="H23" s="287" t="s">
        <v>59</v>
      </c>
      <c r="I23" s="288"/>
      <c r="J23" s="287" t="s">
        <v>60</v>
      </c>
      <c r="K23" s="388"/>
      <c r="M23" s="69"/>
    </row>
    <row r="24" spans="1:60" ht="15" customHeight="1" thickBot="1">
      <c r="A24" s="314"/>
      <c r="B24" s="3" t="s">
        <v>1</v>
      </c>
      <c r="C24" s="4" t="s">
        <v>6</v>
      </c>
      <c r="D24" s="184" t="s">
        <v>267</v>
      </c>
      <c r="E24" s="184" t="s">
        <v>268</v>
      </c>
      <c r="F24" s="4" t="s">
        <v>1</v>
      </c>
      <c r="G24" s="4" t="s">
        <v>6</v>
      </c>
      <c r="H24" s="4" t="s">
        <v>1</v>
      </c>
      <c r="I24" s="4" t="s">
        <v>6</v>
      </c>
      <c r="J24" s="4" t="s">
        <v>1</v>
      </c>
      <c r="K24" s="95" t="s">
        <v>6</v>
      </c>
      <c r="M24" s="69"/>
    </row>
    <row r="25" spans="1:60" ht="15" customHeight="1" thickTop="1">
      <c r="A25" s="33" t="s">
        <v>62</v>
      </c>
      <c r="B25" s="6">
        <v>0</v>
      </c>
      <c r="C25" s="7">
        <v>0</v>
      </c>
      <c r="D25" s="8">
        <v>1</v>
      </c>
      <c r="E25" s="185">
        <v>8.3333333333333315E-2</v>
      </c>
      <c r="F25" s="8">
        <v>4</v>
      </c>
      <c r="G25" s="7">
        <v>0.33333333333333326</v>
      </c>
      <c r="H25" s="8">
        <v>5</v>
      </c>
      <c r="I25" s="7">
        <v>0.41666666666666674</v>
      </c>
      <c r="J25" s="8">
        <v>2</v>
      </c>
      <c r="K25" s="96">
        <v>0.16666666666666663</v>
      </c>
      <c r="M25" s="69"/>
    </row>
    <row r="26" spans="1:60" ht="15" customHeight="1">
      <c r="A26" s="34" t="s">
        <v>63</v>
      </c>
      <c r="B26" s="10">
        <v>1</v>
      </c>
      <c r="C26" s="11">
        <v>7.1428571428571425E-2</v>
      </c>
      <c r="D26" s="12">
        <v>0</v>
      </c>
      <c r="E26" s="186">
        <v>0</v>
      </c>
      <c r="F26" s="12">
        <v>8</v>
      </c>
      <c r="G26" s="11">
        <v>0.5714285714285714</v>
      </c>
      <c r="H26" s="12">
        <v>4</v>
      </c>
      <c r="I26" s="11">
        <v>0.2857142857142857</v>
      </c>
      <c r="J26" s="12">
        <v>1</v>
      </c>
      <c r="K26" s="97">
        <v>7.1428571428571425E-2</v>
      </c>
    </row>
    <row r="27" spans="1:60" ht="15" customHeight="1" thickBot="1">
      <c r="A27" s="35" t="s">
        <v>64</v>
      </c>
      <c r="B27" s="15">
        <f>SUM(B25:B26)</f>
        <v>1</v>
      </c>
      <c r="C27" s="16">
        <f>B27/$B$17</f>
        <v>3.8461538461538464E-2</v>
      </c>
      <c r="D27" s="17">
        <f>SUM(D25:D26)</f>
        <v>1</v>
      </c>
      <c r="E27" s="16">
        <f>D27/$B$17</f>
        <v>3.8461538461538464E-2</v>
      </c>
      <c r="F27" s="17">
        <f>SUM(F25:F26)</f>
        <v>12</v>
      </c>
      <c r="G27" s="16">
        <f>F27/$B$17</f>
        <v>0.46153846153846156</v>
      </c>
      <c r="H27" s="17">
        <f>SUM(H25:H26)</f>
        <v>9</v>
      </c>
      <c r="I27" s="16">
        <f>H27/$B$17</f>
        <v>0.34615384615384615</v>
      </c>
      <c r="J27" s="17">
        <f>SUM(J25:J26)</f>
        <v>3</v>
      </c>
      <c r="K27" s="98">
        <f>J27/$B$17</f>
        <v>0.11538461538461539</v>
      </c>
    </row>
    <row r="28" spans="1:60" ht="15" customHeight="1" thickTop="1">
      <c r="A28" s="18"/>
      <c r="B28" s="18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1"/>
      <c r="Q28" s="19"/>
      <c r="R28" s="21"/>
      <c r="S28" s="19"/>
      <c r="T28" s="21"/>
      <c r="U28" s="19"/>
    </row>
    <row r="29" spans="1:60" ht="15" customHeight="1">
      <c r="A29" s="57"/>
      <c r="B29" s="57"/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62"/>
      <c r="N29" s="62"/>
      <c r="O29" s="62"/>
      <c r="P29" s="62"/>
      <c r="Q29" s="62"/>
      <c r="R29" s="62"/>
      <c r="S29" s="62"/>
      <c r="T29" s="62"/>
      <c r="U29" s="6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0" ht="15" customHeight="1" thickBot="1">
      <c r="A31" s="290" t="s">
        <v>53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60" ht="15" customHeight="1" thickTop="1">
      <c r="A32" s="312"/>
      <c r="B32" s="274" t="s">
        <v>46</v>
      </c>
      <c r="C32" s="275"/>
      <c r="D32" s="275"/>
      <c r="E32" s="276"/>
      <c r="F32" s="285" t="s">
        <v>65</v>
      </c>
      <c r="G32" s="285"/>
      <c r="H32" s="285"/>
      <c r="I32" s="285"/>
      <c r="J32" s="285"/>
      <c r="K32" s="285"/>
      <c r="L32" s="285"/>
      <c r="M32" s="28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60" ht="45" customHeight="1">
      <c r="A33" s="313"/>
      <c r="B33" s="331" t="s">
        <v>47</v>
      </c>
      <c r="C33" s="291"/>
      <c r="D33" s="291" t="s">
        <v>66</v>
      </c>
      <c r="E33" s="328"/>
      <c r="F33" s="288" t="s">
        <v>67</v>
      </c>
      <c r="G33" s="291"/>
      <c r="H33" s="291" t="s">
        <v>68</v>
      </c>
      <c r="I33" s="291"/>
      <c r="J33" s="291" t="s">
        <v>69</v>
      </c>
      <c r="K33" s="291"/>
      <c r="L33" s="287" t="s">
        <v>70</v>
      </c>
      <c r="M33" s="289"/>
      <c r="N33" s="2"/>
      <c r="O33" s="91"/>
      <c r="P33" s="91"/>
      <c r="Q33" s="91"/>
      <c r="R33" s="91"/>
      <c r="S33" s="91"/>
      <c r="T33" s="91"/>
      <c r="U33" s="91"/>
      <c r="V33" s="91"/>
      <c r="W33" s="9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60" ht="15" customHeight="1" thickBot="1">
      <c r="A34" s="314"/>
      <c r="B34" s="3" t="s">
        <v>1</v>
      </c>
      <c r="C34" s="4" t="s">
        <v>6</v>
      </c>
      <c r="D34" s="4" t="s">
        <v>1</v>
      </c>
      <c r="E34" s="191" t="s">
        <v>6</v>
      </c>
      <c r="F34" s="112" t="s">
        <v>1</v>
      </c>
      <c r="G34" s="4" t="s">
        <v>6</v>
      </c>
      <c r="H34" s="4" t="s">
        <v>1</v>
      </c>
      <c r="I34" s="4" t="s">
        <v>6</v>
      </c>
      <c r="J34" s="4" t="s">
        <v>1</v>
      </c>
      <c r="K34" s="4" t="s">
        <v>6</v>
      </c>
      <c r="L34" s="4" t="s">
        <v>1</v>
      </c>
      <c r="M34" s="5" t="s">
        <v>6</v>
      </c>
      <c r="N34" s="2"/>
      <c r="O34" s="303"/>
      <c r="P34" s="303"/>
      <c r="Q34" s="303"/>
      <c r="R34" s="303"/>
      <c r="S34" s="303"/>
      <c r="T34" s="303"/>
      <c r="U34" s="303"/>
      <c r="V34" s="303"/>
      <c r="W34" s="9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60" ht="15" customHeight="1" thickTop="1">
      <c r="A35" s="33" t="s">
        <v>62</v>
      </c>
      <c r="B35" s="6">
        <v>7</v>
      </c>
      <c r="C35" s="7">
        <v>0.58330000000000004</v>
      </c>
      <c r="D35" s="8">
        <v>5</v>
      </c>
      <c r="E35" s="246">
        <v>0.41670000000000001</v>
      </c>
      <c r="F35" s="113">
        <v>0</v>
      </c>
      <c r="G35" s="7">
        <v>0</v>
      </c>
      <c r="H35" s="8">
        <v>7</v>
      </c>
      <c r="I35" s="7">
        <v>1</v>
      </c>
      <c r="J35" s="8">
        <v>0</v>
      </c>
      <c r="K35" s="7">
        <v>0</v>
      </c>
      <c r="L35" s="8">
        <v>0</v>
      </c>
      <c r="M35" s="9">
        <v>0</v>
      </c>
      <c r="N35" s="2"/>
      <c r="O35" s="99"/>
      <c r="P35" s="99"/>
      <c r="Q35" s="99"/>
      <c r="R35" s="99"/>
      <c r="S35" s="99"/>
      <c r="T35" s="99"/>
      <c r="U35" s="99"/>
      <c r="V35" s="99"/>
      <c r="W35" s="9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60" ht="15" customHeight="1">
      <c r="A36" s="34" t="s">
        <v>63</v>
      </c>
      <c r="B36" s="10">
        <v>14</v>
      </c>
      <c r="C36" s="11">
        <v>1</v>
      </c>
      <c r="D36" s="12">
        <v>0</v>
      </c>
      <c r="E36" s="247">
        <v>0</v>
      </c>
      <c r="F36" s="114">
        <v>2</v>
      </c>
      <c r="G36" s="11">
        <v>0.1429</v>
      </c>
      <c r="H36" s="12">
        <v>7</v>
      </c>
      <c r="I36" s="11">
        <v>0.5</v>
      </c>
      <c r="J36" s="12">
        <v>1</v>
      </c>
      <c r="K36" s="11">
        <v>7.1400000000000005E-2</v>
      </c>
      <c r="L36" s="12">
        <v>4</v>
      </c>
      <c r="M36" s="14">
        <v>0.28570000000000001</v>
      </c>
      <c r="N36" s="2"/>
      <c r="O36" s="100"/>
      <c r="P36" s="101"/>
      <c r="Q36" s="100"/>
      <c r="R36" s="101"/>
      <c r="S36" s="100"/>
      <c r="T36" s="101"/>
      <c r="U36" s="100"/>
      <c r="V36" s="101"/>
      <c r="W36" s="9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 thickBot="1">
      <c r="A37" s="35" t="s">
        <v>64</v>
      </c>
      <c r="B37" s="15">
        <f>SUM(B35:B36)</f>
        <v>21</v>
      </c>
      <c r="C37" s="16">
        <f>B37/$B$17</f>
        <v>0.80769230769230771</v>
      </c>
      <c r="D37" s="17">
        <f>SUM(D35:D36)</f>
        <v>5</v>
      </c>
      <c r="E37" s="178">
        <f>D37/$B$17</f>
        <v>0.19230769230769232</v>
      </c>
      <c r="F37" s="102">
        <f>SUM(F35:F36)</f>
        <v>2</v>
      </c>
      <c r="G37" s="16">
        <f>F37/$B$37</f>
        <v>9.5238095238095233E-2</v>
      </c>
      <c r="H37" s="17">
        <f>SUM(H35:H36)</f>
        <v>14</v>
      </c>
      <c r="I37" s="16">
        <f>H37/$B$37</f>
        <v>0.66666666666666663</v>
      </c>
      <c r="J37" s="17">
        <f>SUM(J35:J36)</f>
        <v>1</v>
      </c>
      <c r="K37" s="16">
        <f>J37/$B$37</f>
        <v>4.7619047619047616E-2</v>
      </c>
      <c r="L37" s="17">
        <f>SUM(L35:L36)</f>
        <v>4</v>
      </c>
      <c r="M37" s="272">
        <f>L37/$B$37</f>
        <v>0.19047619047619047</v>
      </c>
      <c r="N37" s="2"/>
      <c r="O37" s="100"/>
      <c r="P37" s="101"/>
      <c r="Q37" s="100"/>
      <c r="R37" s="101"/>
      <c r="S37" s="100"/>
      <c r="T37" s="101"/>
      <c r="U37" s="100"/>
      <c r="V37" s="101"/>
      <c r="W37" s="9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 thickTop="1">
      <c r="A38" s="57"/>
      <c r="B38" s="57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7"/>
      <c r="P38" s="117"/>
      <c r="Q38" s="117"/>
      <c r="R38" s="117"/>
      <c r="S38" s="117"/>
      <c r="T38" s="117"/>
      <c r="U38" s="117"/>
      <c r="V38" s="117"/>
      <c r="W38" s="117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60" ht="1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60" ht="15" customHeight="1" thickBot="1">
      <c r="A40" s="290" t="s">
        <v>53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0" ht="15" customHeight="1" thickTop="1">
      <c r="A41" s="312"/>
      <c r="B41" s="274" t="s">
        <v>71</v>
      </c>
      <c r="C41" s="275"/>
      <c r="D41" s="275"/>
      <c r="E41" s="275"/>
      <c r="F41" s="275"/>
      <c r="G41" s="275"/>
      <c r="H41" s="275"/>
      <c r="I41" s="275"/>
      <c r="J41" s="275"/>
      <c r="K41" s="348"/>
      <c r="L41" s="2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60" ht="15" customHeight="1">
      <c r="A42" s="313"/>
      <c r="B42" s="331" t="s">
        <v>48</v>
      </c>
      <c r="C42" s="291"/>
      <c r="D42" s="291" t="s">
        <v>49</v>
      </c>
      <c r="E42" s="291"/>
      <c r="F42" s="291" t="s">
        <v>50</v>
      </c>
      <c r="G42" s="291"/>
      <c r="H42" s="291" t="s">
        <v>10</v>
      </c>
      <c r="I42" s="291"/>
      <c r="J42" s="291" t="s">
        <v>72</v>
      </c>
      <c r="K42" s="323"/>
      <c r="L42" s="2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6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60" ht="15" customHeight="1" thickBot="1">
      <c r="A43" s="314"/>
      <c r="B43" s="3" t="s">
        <v>1</v>
      </c>
      <c r="C43" s="4" t="s">
        <v>6</v>
      </c>
      <c r="D43" s="4" t="s">
        <v>1</v>
      </c>
      <c r="E43" s="4" t="s">
        <v>6</v>
      </c>
      <c r="F43" s="4" t="s">
        <v>1</v>
      </c>
      <c r="G43" s="4" t="s">
        <v>6</v>
      </c>
      <c r="H43" s="4" t="s">
        <v>1</v>
      </c>
      <c r="I43" s="4" t="s">
        <v>6</v>
      </c>
      <c r="J43" s="4" t="s">
        <v>1</v>
      </c>
      <c r="K43" s="5" t="s">
        <v>6</v>
      </c>
      <c r="L43" s="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6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60" ht="15" customHeight="1" thickTop="1">
      <c r="A44" s="33" t="s">
        <v>62</v>
      </c>
      <c r="B44" s="6">
        <v>0</v>
      </c>
      <c r="C44" s="7">
        <v>0</v>
      </c>
      <c r="D44" s="8">
        <v>0</v>
      </c>
      <c r="E44" s="7">
        <v>0</v>
      </c>
      <c r="F44" s="8">
        <v>11</v>
      </c>
      <c r="G44" s="7">
        <v>0.91669999999999996</v>
      </c>
      <c r="H44" s="8">
        <v>0</v>
      </c>
      <c r="I44" s="7">
        <v>0</v>
      </c>
      <c r="J44" s="8">
        <v>1</v>
      </c>
      <c r="K44" s="9">
        <v>8.3299999999999999E-2</v>
      </c>
      <c r="L44" s="2"/>
      <c r="M44" s="100"/>
      <c r="N44" s="101"/>
      <c r="O44" s="100"/>
      <c r="P44" s="101"/>
      <c r="Q44" s="100"/>
      <c r="R44" s="101"/>
      <c r="S44" s="100"/>
      <c r="T44" s="101"/>
      <c r="U44" s="100"/>
      <c r="V44" s="101"/>
      <c r="W44" s="6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60" ht="15" customHeight="1">
      <c r="A45" s="34" t="s">
        <v>63</v>
      </c>
      <c r="B45" s="10">
        <v>0</v>
      </c>
      <c r="C45" s="11">
        <v>0</v>
      </c>
      <c r="D45" s="12">
        <v>6</v>
      </c>
      <c r="E45" s="11">
        <v>0.42859999999999998</v>
      </c>
      <c r="F45" s="12">
        <v>8</v>
      </c>
      <c r="G45" s="11">
        <v>0.57140000000000002</v>
      </c>
      <c r="H45" s="12">
        <v>0</v>
      </c>
      <c r="I45" s="11">
        <v>0</v>
      </c>
      <c r="J45" s="12">
        <v>0</v>
      </c>
      <c r="K45" s="14">
        <v>0</v>
      </c>
      <c r="L45" s="2"/>
      <c r="M45" s="100"/>
      <c r="N45" s="101"/>
      <c r="O45" s="100"/>
      <c r="P45" s="101"/>
      <c r="Q45" s="100"/>
      <c r="R45" s="101"/>
      <c r="S45" s="100"/>
      <c r="T45" s="101"/>
      <c r="U45" s="100"/>
      <c r="V45" s="101"/>
      <c r="W45" s="6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 thickBot="1">
      <c r="A46" s="35" t="s">
        <v>64</v>
      </c>
      <c r="B46" s="15">
        <f>SUM(B44:B45)</f>
        <v>0</v>
      </c>
      <c r="C46" s="16">
        <f>B46/$B$17</f>
        <v>0</v>
      </c>
      <c r="D46" s="17">
        <f>SUM(D44:D45)</f>
        <v>6</v>
      </c>
      <c r="E46" s="16">
        <f>D46/$B$17</f>
        <v>0.23076923076923078</v>
      </c>
      <c r="F46" s="17">
        <f>SUM(F44:F45)</f>
        <v>19</v>
      </c>
      <c r="G46" s="16">
        <f>F46/$B$17</f>
        <v>0.73076923076923073</v>
      </c>
      <c r="H46" s="17">
        <f>SUM(H44:H45)</f>
        <v>0</v>
      </c>
      <c r="I46" s="16">
        <f>H46/$B$17</f>
        <v>0</v>
      </c>
      <c r="J46" s="17">
        <f>SUM(J44:J45)</f>
        <v>1</v>
      </c>
      <c r="K46" s="98">
        <f>J46/$B$17</f>
        <v>3.8461538461538464E-2</v>
      </c>
      <c r="L46" s="2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 thickTop="1">
      <c r="A47" s="18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S47" s="91"/>
      <c r="T47" s="91"/>
      <c r="U47" s="91"/>
      <c r="V47" s="9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6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60" ht="15" customHeight="1" thickBot="1">
      <c r="A49" s="290" t="s">
        <v>53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60" ht="15" customHeight="1" thickTop="1">
      <c r="A50" s="312"/>
      <c r="B50" s="329" t="s">
        <v>73</v>
      </c>
      <c r="C50" s="285"/>
      <c r="D50" s="285"/>
      <c r="E50" s="411"/>
      <c r="F50" s="285" t="s">
        <v>74</v>
      </c>
      <c r="G50" s="285"/>
      <c r="H50" s="285"/>
      <c r="I50" s="285"/>
      <c r="J50" s="285"/>
      <c r="K50" s="28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60" ht="30" customHeight="1">
      <c r="A51" s="313"/>
      <c r="B51" s="412" t="s">
        <v>51</v>
      </c>
      <c r="C51" s="288"/>
      <c r="D51" s="287" t="s">
        <v>52</v>
      </c>
      <c r="E51" s="354"/>
      <c r="F51" s="413" t="s">
        <v>23</v>
      </c>
      <c r="G51" s="288"/>
      <c r="H51" s="287" t="s">
        <v>9</v>
      </c>
      <c r="I51" s="288"/>
      <c r="J51" s="287" t="s">
        <v>75</v>
      </c>
      <c r="K51" s="28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60" ht="15" customHeight="1" thickBot="1">
      <c r="A52" s="314"/>
      <c r="B52" s="3" t="s">
        <v>1</v>
      </c>
      <c r="C52" s="4" t="s">
        <v>6</v>
      </c>
      <c r="D52" s="4" t="s">
        <v>1</v>
      </c>
      <c r="E52" s="191" t="s">
        <v>6</v>
      </c>
      <c r="F52" s="112" t="s">
        <v>1</v>
      </c>
      <c r="G52" s="4" t="s">
        <v>6</v>
      </c>
      <c r="H52" s="4" t="s">
        <v>1</v>
      </c>
      <c r="I52" s="4" t="s">
        <v>6</v>
      </c>
      <c r="J52" s="4" t="s">
        <v>1</v>
      </c>
      <c r="K52" s="5" t="s">
        <v>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60" ht="15" customHeight="1" thickTop="1">
      <c r="A53" s="33" t="s">
        <v>62</v>
      </c>
      <c r="B53" s="6">
        <v>2</v>
      </c>
      <c r="C53" s="7">
        <v>0.16669999999999999</v>
      </c>
      <c r="D53" s="8">
        <v>10</v>
      </c>
      <c r="E53" s="246">
        <v>0.83330000000000004</v>
      </c>
      <c r="F53" s="113">
        <v>9</v>
      </c>
      <c r="G53" s="7">
        <v>0.75</v>
      </c>
      <c r="H53" s="8">
        <v>3</v>
      </c>
      <c r="I53" s="7">
        <v>0.25</v>
      </c>
      <c r="J53" s="8">
        <v>0</v>
      </c>
      <c r="K53" s="9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60" ht="15" customHeight="1">
      <c r="A54" s="34" t="s">
        <v>63</v>
      </c>
      <c r="B54" s="10">
        <v>9</v>
      </c>
      <c r="C54" s="11">
        <v>0.64290000000000003</v>
      </c>
      <c r="D54" s="12">
        <v>5</v>
      </c>
      <c r="E54" s="247">
        <v>0.35709999999999997</v>
      </c>
      <c r="F54" s="114">
        <v>9</v>
      </c>
      <c r="G54" s="11">
        <v>0.64290000000000003</v>
      </c>
      <c r="H54" s="12">
        <v>5</v>
      </c>
      <c r="I54" s="11">
        <v>0.35709999999999997</v>
      </c>
      <c r="J54" s="12">
        <v>0</v>
      </c>
      <c r="K54" s="97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60" ht="15" customHeight="1" thickBot="1">
      <c r="A55" s="35" t="s">
        <v>64</v>
      </c>
      <c r="B55" s="15">
        <f>SUM(B53:B54)</f>
        <v>11</v>
      </c>
      <c r="C55" s="103">
        <f>B55/$B$17</f>
        <v>0.42307692307692307</v>
      </c>
      <c r="D55" s="104">
        <f>SUM(D53:D54)</f>
        <v>15</v>
      </c>
      <c r="E55" s="103">
        <f>D55/$B$17</f>
        <v>0.57692307692307687</v>
      </c>
      <c r="F55" s="104">
        <f>SUM(F53:F54)</f>
        <v>18</v>
      </c>
      <c r="G55" s="103">
        <f>F55/$B$17</f>
        <v>0.69230769230769229</v>
      </c>
      <c r="H55" s="104">
        <f>SUM(H53:H54)</f>
        <v>8</v>
      </c>
      <c r="I55" s="103">
        <f>H55/$B$17</f>
        <v>0.30769230769230771</v>
      </c>
      <c r="J55" s="104">
        <f>SUM(J53:J54)</f>
        <v>0</v>
      </c>
      <c r="K55" s="103">
        <f>J55/$B$17</f>
        <v>0</v>
      </c>
      <c r="L55" s="10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60" ht="15" customHeight="1" thickTop="1">
      <c r="A56" s="18"/>
      <c r="B56" s="18"/>
      <c r="C56" s="19"/>
      <c r="D56" s="20"/>
      <c r="E56" s="19"/>
      <c r="F56" s="20"/>
      <c r="G56" s="19"/>
      <c r="H56" s="20"/>
      <c r="I56" s="19"/>
      <c r="J56" s="20"/>
      <c r="K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6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60" ht="15" customHeight="1" thickBot="1">
      <c r="A58" s="273" t="s">
        <v>11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60" ht="15" customHeight="1" thickTop="1">
      <c r="A59" s="30"/>
      <c r="B59" s="274" t="s">
        <v>8</v>
      </c>
      <c r="C59" s="275"/>
      <c r="D59" s="275"/>
      <c r="E59" s="275"/>
      <c r="F59" s="275"/>
      <c r="G59" s="276"/>
      <c r="H59" s="274" t="s">
        <v>76</v>
      </c>
      <c r="I59" s="275"/>
      <c r="J59" s="275"/>
      <c r="K59" s="275"/>
      <c r="L59" s="275"/>
      <c r="M59" s="27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60" ht="30" customHeight="1">
      <c r="A60" s="31"/>
      <c r="B60" s="331" t="s">
        <v>77</v>
      </c>
      <c r="C60" s="291"/>
      <c r="D60" s="291" t="s">
        <v>78</v>
      </c>
      <c r="E60" s="291"/>
      <c r="F60" s="291" t="s">
        <v>79</v>
      </c>
      <c r="G60" s="328"/>
      <c r="H60" s="288" t="s">
        <v>23</v>
      </c>
      <c r="I60" s="291"/>
      <c r="J60" s="291" t="s">
        <v>81</v>
      </c>
      <c r="K60" s="291"/>
      <c r="L60" s="291" t="s">
        <v>273</v>
      </c>
      <c r="M60" s="29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0" ht="15" customHeight="1" thickBot="1">
      <c r="A61" s="32"/>
      <c r="B61" s="3" t="s">
        <v>1</v>
      </c>
      <c r="C61" s="4" t="s">
        <v>6</v>
      </c>
      <c r="D61" s="4" t="s">
        <v>1</v>
      </c>
      <c r="E61" s="4" t="s">
        <v>6</v>
      </c>
      <c r="F61" s="4" t="s">
        <v>1</v>
      </c>
      <c r="G61" s="191" t="s">
        <v>6</v>
      </c>
      <c r="H61" s="112" t="s">
        <v>1</v>
      </c>
      <c r="I61" s="4" t="s">
        <v>6</v>
      </c>
      <c r="J61" s="4" t="s">
        <v>1</v>
      </c>
      <c r="K61" s="4" t="s">
        <v>6</v>
      </c>
      <c r="L61" s="4" t="s">
        <v>1</v>
      </c>
      <c r="M61" s="95" t="s">
        <v>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0" ht="15" customHeight="1" thickTop="1">
      <c r="A62" s="33" t="s">
        <v>62</v>
      </c>
      <c r="B62" s="6">
        <v>9</v>
      </c>
      <c r="C62" s="7">
        <v>0.75</v>
      </c>
      <c r="D62" s="8">
        <v>3</v>
      </c>
      <c r="E62" s="7">
        <v>0.25</v>
      </c>
      <c r="F62" s="8">
        <v>0</v>
      </c>
      <c r="G62" s="246">
        <v>0</v>
      </c>
      <c r="H62" s="113">
        <v>2</v>
      </c>
      <c r="I62" s="7">
        <v>0.16669999999999999</v>
      </c>
      <c r="J62" s="8">
        <v>10</v>
      </c>
      <c r="K62" s="7">
        <v>0.83330000000000004</v>
      </c>
      <c r="L62" s="8">
        <v>0</v>
      </c>
      <c r="M62" s="96">
        <v>0.83330000000000004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60" ht="15" customHeight="1">
      <c r="A63" s="34" t="s">
        <v>63</v>
      </c>
      <c r="B63" s="10">
        <v>13</v>
      </c>
      <c r="C63" s="11">
        <v>0.92859999999999998</v>
      </c>
      <c r="D63" s="12">
        <v>1</v>
      </c>
      <c r="E63" s="11">
        <v>7.1400000000000005E-2</v>
      </c>
      <c r="F63" s="12">
        <v>0</v>
      </c>
      <c r="G63" s="247">
        <v>0</v>
      </c>
      <c r="H63" s="114">
        <v>1</v>
      </c>
      <c r="I63" s="11">
        <v>7.1428571428571425E-2</v>
      </c>
      <c r="J63" s="12">
        <v>12</v>
      </c>
      <c r="K63" s="11">
        <v>0.8571428571428571</v>
      </c>
      <c r="L63" s="12">
        <v>1</v>
      </c>
      <c r="M63" s="14">
        <v>7.1428571428571425E-2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thickBot="1">
      <c r="A64" s="35" t="s">
        <v>64</v>
      </c>
      <c r="B64" s="15">
        <f>SUM(B62:B63)</f>
        <v>22</v>
      </c>
      <c r="C64" s="103">
        <f>B64/$B$17</f>
        <v>0.84615384615384615</v>
      </c>
      <c r="D64" s="104">
        <f>SUM(D62:D63)</f>
        <v>4</v>
      </c>
      <c r="E64" s="103">
        <f>D64/$B$17</f>
        <v>0.15384615384615385</v>
      </c>
      <c r="F64" s="104">
        <f>SUM(F62:F63)</f>
        <v>0</v>
      </c>
      <c r="G64" s="178">
        <f>F64/$B$17</f>
        <v>0</v>
      </c>
      <c r="H64" s="102">
        <f>SUM(H62:H63)</f>
        <v>3</v>
      </c>
      <c r="I64" s="103">
        <f>H64/$B$17</f>
        <v>0.11538461538461539</v>
      </c>
      <c r="J64" s="104">
        <f>SUM(J62:J63)</f>
        <v>22</v>
      </c>
      <c r="K64" s="16">
        <f>J64/$B$17</f>
        <v>0.84615384615384615</v>
      </c>
      <c r="L64" s="17">
        <f>SUM(L62:L63)</f>
        <v>1</v>
      </c>
      <c r="M64" s="98">
        <f>L64/$B$17</f>
        <v>3.8461538461538464E-2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60" ht="15" customHeight="1" thickTop="1">
      <c r="A65" s="18"/>
      <c r="B65" s="18"/>
      <c r="C65" s="19"/>
      <c r="D65" s="20"/>
      <c r="E65" s="19"/>
      <c r="F65" s="20"/>
      <c r="G65" s="19"/>
      <c r="H65" s="20"/>
      <c r="I65" s="19"/>
      <c r="J65" s="20"/>
      <c r="K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60" ht="15" customHeight="1">
      <c r="A66" s="18"/>
      <c r="B66" s="18"/>
      <c r="C66" s="19"/>
      <c r="D66" s="20"/>
      <c r="E66" s="19"/>
      <c r="F66" s="20"/>
      <c r="G66" s="19"/>
      <c r="H66" s="20"/>
      <c r="I66" s="19"/>
      <c r="J66" s="20"/>
      <c r="K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60" ht="15" customHeight="1" thickBot="1">
      <c r="A67" s="347" t="s">
        <v>216</v>
      </c>
      <c r="B67" s="290"/>
      <c r="C67" s="290"/>
      <c r="D67" s="290"/>
      <c r="E67" s="290"/>
      <c r="F67" s="415"/>
      <c r="G67" s="19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03"/>
      <c r="Y67" s="303"/>
      <c r="Z67" s="303"/>
      <c r="AA67" s="303"/>
      <c r="AB67" s="94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60" ht="30" customHeight="1" thickTop="1" thickBot="1">
      <c r="A68" s="55"/>
      <c r="B68" s="109" t="s">
        <v>217</v>
      </c>
      <c r="C68" s="110" t="s">
        <v>218</v>
      </c>
      <c r="D68" s="110" t="s">
        <v>219</v>
      </c>
      <c r="E68" s="110" t="s">
        <v>220</v>
      </c>
      <c r="F68" s="111" t="s">
        <v>221</v>
      </c>
      <c r="G68" s="19"/>
      <c r="H68" s="232"/>
      <c r="I68" s="232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92"/>
      <c r="BC68" s="92"/>
      <c r="BD68" s="92"/>
    </row>
    <row r="69" spans="1:60" ht="15" customHeight="1" thickTop="1">
      <c r="A69" s="107" t="s">
        <v>62</v>
      </c>
      <c r="B69" s="237">
        <f>8/$B$15</f>
        <v>0.66666666666666663</v>
      </c>
      <c r="C69" s="237">
        <f>1/$B$15</f>
        <v>8.3333333333333329E-2</v>
      </c>
      <c r="D69" s="237">
        <f>1/$B$15</f>
        <v>8.3333333333333329E-2</v>
      </c>
      <c r="E69" s="238">
        <f>2/$B$15</f>
        <v>0.16666666666666666</v>
      </c>
      <c r="F69" s="239">
        <f>0/$B$15</f>
        <v>0</v>
      </c>
      <c r="G69" s="19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94"/>
      <c r="AC69" s="204"/>
      <c r="AD69" s="204"/>
      <c r="AE69" s="204"/>
      <c r="AF69" s="204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92"/>
      <c r="BC69" s="92"/>
      <c r="BD69" s="92"/>
    </row>
    <row r="70" spans="1:60" ht="15" customHeight="1">
      <c r="A70" s="108" t="s">
        <v>63</v>
      </c>
      <c r="B70" s="237">
        <f>9/$B$16</f>
        <v>0.6428571428571429</v>
      </c>
      <c r="C70" s="237">
        <f>2/$B$16</f>
        <v>0.14285714285714285</v>
      </c>
      <c r="D70" s="237">
        <f>3/$B$16</f>
        <v>0.21428571428571427</v>
      </c>
      <c r="E70" s="240">
        <f>0/$B$16</f>
        <v>0</v>
      </c>
      <c r="F70" s="241">
        <f>0/$B$16</f>
        <v>0</v>
      </c>
      <c r="G70" s="19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94"/>
      <c r="AC70" s="187"/>
      <c r="AD70" s="119"/>
      <c r="AE70" s="187"/>
      <c r="AF70" s="119"/>
      <c r="AG70" s="187"/>
      <c r="AH70" s="119"/>
      <c r="AI70" s="187"/>
      <c r="AJ70" s="119"/>
      <c r="AK70" s="187"/>
      <c r="AL70" s="119"/>
      <c r="AM70" s="187"/>
      <c r="AN70" s="119"/>
      <c r="AO70" s="187"/>
      <c r="AP70" s="119"/>
      <c r="AQ70" s="187"/>
      <c r="AR70" s="119"/>
      <c r="AS70" s="187"/>
      <c r="AT70" s="119"/>
      <c r="AU70" s="187"/>
      <c r="AV70" s="119"/>
      <c r="AW70" s="187"/>
      <c r="AX70" s="119"/>
      <c r="AY70" s="187"/>
      <c r="AZ70" s="119"/>
      <c r="BA70" s="187"/>
      <c r="BB70" s="92"/>
      <c r="BC70" s="92"/>
      <c r="BD70" s="92"/>
    </row>
    <row r="71" spans="1:60" ht="15" customHeight="1" thickBot="1">
      <c r="A71" s="106" t="s">
        <v>64</v>
      </c>
      <c r="B71" s="242">
        <f>17/$B$17</f>
        <v>0.65384615384615385</v>
      </c>
      <c r="C71" s="243">
        <f>3/$B$17</f>
        <v>0.11538461538461539</v>
      </c>
      <c r="D71" s="243">
        <f>4/$B$17</f>
        <v>0.15384615384615385</v>
      </c>
      <c r="E71" s="244">
        <f>2/$B$17</f>
        <v>7.6923076923076927E-2</v>
      </c>
      <c r="F71" s="245">
        <f>0/$B$17</f>
        <v>0</v>
      </c>
      <c r="G71" s="19"/>
      <c r="H71" s="93"/>
      <c r="I71" s="236"/>
      <c r="J71" s="93"/>
      <c r="K71" s="236"/>
      <c r="L71" s="93"/>
      <c r="M71" s="236"/>
      <c r="N71" s="93"/>
      <c r="O71" s="236"/>
      <c r="P71" s="93"/>
      <c r="Q71" s="236"/>
      <c r="R71" s="93"/>
      <c r="S71" s="236"/>
      <c r="T71" s="93"/>
      <c r="U71" s="236"/>
      <c r="V71" s="93"/>
      <c r="W71" s="236"/>
      <c r="X71" s="93"/>
      <c r="Y71" s="236"/>
      <c r="Z71" s="93"/>
      <c r="AA71" s="236"/>
      <c r="AB71" s="94"/>
      <c r="AC71" s="187"/>
      <c r="AD71" s="119"/>
      <c r="AE71" s="187"/>
      <c r="AF71" s="119"/>
      <c r="AG71" s="187"/>
      <c r="AH71" s="119"/>
      <c r="AI71" s="187"/>
      <c r="AJ71" s="119"/>
      <c r="AK71" s="187"/>
      <c r="AL71" s="119"/>
      <c r="AM71" s="187"/>
      <c r="AN71" s="119"/>
      <c r="AO71" s="187"/>
      <c r="AP71" s="119"/>
      <c r="AQ71" s="187"/>
      <c r="AR71" s="119"/>
      <c r="AS71" s="187"/>
      <c r="AT71" s="119"/>
      <c r="AU71" s="187"/>
      <c r="AV71" s="119"/>
      <c r="AW71" s="187"/>
      <c r="AX71" s="119"/>
      <c r="AY71" s="187"/>
      <c r="AZ71" s="119"/>
      <c r="BA71" s="187"/>
      <c r="BB71" s="92"/>
      <c r="BC71" s="92"/>
      <c r="BD71" s="92"/>
    </row>
    <row r="72" spans="1:60" ht="15" customHeight="1" thickTop="1">
      <c r="A72" s="18"/>
      <c r="B72" s="18"/>
      <c r="C72" s="19"/>
      <c r="D72" s="20"/>
      <c r="E72" s="19"/>
      <c r="F72" s="20"/>
      <c r="G72" s="235"/>
      <c r="H72" s="93"/>
      <c r="I72" s="236"/>
      <c r="J72" s="93"/>
      <c r="K72" s="236"/>
      <c r="L72" s="93"/>
      <c r="M72" s="236"/>
      <c r="N72" s="93"/>
      <c r="O72" s="236"/>
      <c r="P72" s="93"/>
      <c r="Q72" s="236"/>
      <c r="R72" s="93"/>
      <c r="S72" s="236"/>
      <c r="T72" s="93"/>
      <c r="U72" s="236"/>
      <c r="V72" s="93"/>
      <c r="W72" s="236"/>
      <c r="X72" s="93"/>
      <c r="Y72" s="236"/>
      <c r="Z72" s="93"/>
      <c r="AA72" s="236"/>
      <c r="AB72" s="205"/>
      <c r="AC72" s="91"/>
      <c r="AD72" s="91"/>
      <c r="AE72" s="91"/>
      <c r="AF72" s="91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60" ht="15" customHeight="1">
      <c r="A73" s="2"/>
      <c r="B73" s="5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30"/>
      <c r="R73" s="92"/>
      <c r="S73" s="92"/>
      <c r="T73" s="92"/>
      <c r="U73" s="92"/>
      <c r="V73" s="92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2"/>
      <c r="AY73" s="2"/>
      <c r="AZ73" s="2"/>
      <c r="BA73" s="2"/>
      <c r="BB73" s="2"/>
      <c r="BC73" s="2"/>
      <c r="BD73" s="2"/>
    </row>
    <row r="74" spans="1:60" ht="15" customHeight="1" thickBot="1">
      <c r="A74" s="290" t="s">
        <v>7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91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92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8.5" customHeight="1" thickTop="1">
      <c r="A75" s="312"/>
      <c r="B75" s="274" t="s">
        <v>82</v>
      </c>
      <c r="C75" s="275"/>
      <c r="D75" s="275"/>
      <c r="E75" s="276"/>
      <c r="F75" s="285" t="s">
        <v>83</v>
      </c>
      <c r="G75" s="285"/>
      <c r="H75" s="285"/>
      <c r="I75" s="285"/>
      <c r="J75" s="285"/>
      <c r="K75" s="411"/>
      <c r="L75" s="285" t="s">
        <v>223</v>
      </c>
      <c r="M75" s="285"/>
      <c r="N75" s="285"/>
      <c r="O75" s="330"/>
      <c r="P75" s="92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0" customHeight="1">
      <c r="A76" s="313"/>
      <c r="B76" s="331" t="s">
        <v>9</v>
      </c>
      <c r="C76" s="291"/>
      <c r="D76" s="291" t="s">
        <v>23</v>
      </c>
      <c r="E76" s="328"/>
      <c r="F76" s="413" t="s">
        <v>25</v>
      </c>
      <c r="G76" s="288"/>
      <c r="H76" s="291" t="s">
        <v>84</v>
      </c>
      <c r="I76" s="291"/>
      <c r="J76" s="291" t="s">
        <v>85</v>
      </c>
      <c r="K76" s="328"/>
      <c r="L76" s="413" t="s">
        <v>224</v>
      </c>
      <c r="M76" s="288"/>
      <c r="N76" s="291" t="s">
        <v>225</v>
      </c>
      <c r="O76" s="292"/>
      <c r="P76" s="208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04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5" customHeight="1" thickBot="1">
      <c r="A77" s="314"/>
      <c r="B77" s="3" t="s">
        <v>1</v>
      </c>
      <c r="C77" s="4" t="s">
        <v>6</v>
      </c>
      <c r="D77" s="4" t="s">
        <v>1</v>
      </c>
      <c r="E77" s="191" t="s">
        <v>6</v>
      </c>
      <c r="F77" s="112" t="s">
        <v>1</v>
      </c>
      <c r="G77" s="4" t="s">
        <v>6</v>
      </c>
      <c r="H77" s="4" t="s">
        <v>1</v>
      </c>
      <c r="I77" s="4" t="s">
        <v>6</v>
      </c>
      <c r="J77" s="4" t="s">
        <v>1</v>
      </c>
      <c r="K77" s="191" t="s">
        <v>6</v>
      </c>
      <c r="L77" s="112" t="s">
        <v>1</v>
      </c>
      <c r="M77" s="4" t="s">
        <v>6</v>
      </c>
      <c r="N77" s="4" t="s">
        <v>1</v>
      </c>
      <c r="O77" s="95" t="s">
        <v>6</v>
      </c>
      <c r="P77" s="207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04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5" customHeight="1" thickTop="1">
      <c r="A78" s="33" t="s">
        <v>62</v>
      </c>
      <c r="B78" s="6">
        <v>7</v>
      </c>
      <c r="C78" s="7">
        <v>0.58330000000000004</v>
      </c>
      <c r="D78" s="8">
        <v>5</v>
      </c>
      <c r="E78" s="246">
        <v>0.41670000000000001</v>
      </c>
      <c r="F78" s="113">
        <v>7</v>
      </c>
      <c r="G78" s="7">
        <v>0.58330000000000004</v>
      </c>
      <c r="H78" s="8">
        <v>3</v>
      </c>
      <c r="I78" s="7">
        <v>0.25</v>
      </c>
      <c r="J78" s="8">
        <v>2</v>
      </c>
      <c r="K78" s="246">
        <v>0.16669999999999999</v>
      </c>
      <c r="L78" s="113">
        <v>7</v>
      </c>
      <c r="M78" s="7">
        <v>1</v>
      </c>
      <c r="N78" s="8">
        <v>0</v>
      </c>
      <c r="O78" s="96">
        <v>0</v>
      </c>
      <c r="Q78" s="92"/>
      <c r="R78" s="92"/>
      <c r="S78" s="92"/>
      <c r="T78" s="92"/>
      <c r="U78" s="92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5" customHeight="1">
      <c r="A79" s="34" t="s">
        <v>63</v>
      </c>
      <c r="B79" s="10">
        <v>10</v>
      </c>
      <c r="C79" s="11">
        <v>0.71430000000000005</v>
      </c>
      <c r="D79" s="12">
        <v>4</v>
      </c>
      <c r="E79" s="247">
        <v>0.28570000000000001</v>
      </c>
      <c r="F79" s="114">
        <v>4</v>
      </c>
      <c r="G79" s="11">
        <v>0.28570000000000001</v>
      </c>
      <c r="H79" s="12">
        <v>2</v>
      </c>
      <c r="I79" s="11">
        <v>0.1429</v>
      </c>
      <c r="J79" s="12">
        <v>8</v>
      </c>
      <c r="K79" s="247">
        <v>0.57140000000000002</v>
      </c>
      <c r="L79" s="114">
        <v>4</v>
      </c>
      <c r="M79" s="11">
        <v>1</v>
      </c>
      <c r="N79" s="12">
        <v>0</v>
      </c>
      <c r="O79" s="97">
        <v>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5" customHeight="1" thickBot="1">
      <c r="A80" s="35" t="s">
        <v>64</v>
      </c>
      <c r="B80" s="15">
        <f>SUM(B78:B79)</f>
        <v>17</v>
      </c>
      <c r="C80" s="103">
        <f>B80/$B$17</f>
        <v>0.65384615384615385</v>
      </c>
      <c r="D80" s="104">
        <f>SUM(D78:D79)</f>
        <v>9</v>
      </c>
      <c r="E80" s="178">
        <f>D80/$B$17</f>
        <v>0.34615384615384615</v>
      </c>
      <c r="F80" s="102">
        <f>SUM(F78:F79)</f>
        <v>11</v>
      </c>
      <c r="G80" s="103">
        <f>F80/$B$17</f>
        <v>0.42307692307692307</v>
      </c>
      <c r="H80" s="104">
        <f>SUM(H78:H79)</f>
        <v>5</v>
      </c>
      <c r="I80" s="103">
        <f>H80/$B$17</f>
        <v>0.19230769230769232</v>
      </c>
      <c r="J80" s="104">
        <f>SUM(J78:J79)</f>
        <v>10</v>
      </c>
      <c r="K80" s="178">
        <f>J80/$B$17</f>
        <v>0.38461538461538464</v>
      </c>
      <c r="L80" s="102">
        <f>SUM(L78:L79)</f>
        <v>11</v>
      </c>
      <c r="M80" s="103">
        <f>L80/$F$80</f>
        <v>1</v>
      </c>
      <c r="N80" s="104">
        <f>SUM(N78:N79)</f>
        <v>0</v>
      </c>
      <c r="O80" s="98">
        <f>N80/$F$80</f>
        <v>0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5" customHeight="1" thickTop="1">
      <c r="A81" s="57"/>
      <c r="B81" s="57"/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62"/>
      <c r="N81" s="62"/>
      <c r="O81" s="62"/>
      <c r="P81" s="117"/>
      <c r="Q81" s="117"/>
      <c r="R81" s="117"/>
      <c r="S81" s="117"/>
      <c r="T81" s="117"/>
      <c r="U81" s="117"/>
      <c r="V81" s="62"/>
      <c r="W81" s="62"/>
      <c r="X81" s="62"/>
      <c r="Y81" s="62"/>
      <c r="Z81" s="6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60" ht="15" customHeight="1">
      <c r="A82" s="6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2"/>
      <c r="Q82" s="91"/>
      <c r="R82" s="91"/>
      <c r="S82" s="91"/>
      <c r="T82" s="91"/>
      <c r="U82" s="91"/>
      <c r="V82" s="9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60" ht="15" customHeight="1" thickBot="1">
      <c r="A83" s="290" t="s">
        <v>7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60" ht="15" customHeight="1" thickTop="1">
      <c r="A84" s="30"/>
      <c r="B84" s="329" t="s">
        <v>26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60" ht="30" customHeight="1">
      <c r="A85" s="31"/>
      <c r="B85" s="331" t="s">
        <v>86</v>
      </c>
      <c r="C85" s="291"/>
      <c r="D85" s="291" t="s">
        <v>27</v>
      </c>
      <c r="E85" s="291"/>
      <c r="F85" s="287" t="s">
        <v>28</v>
      </c>
      <c r="G85" s="288"/>
      <c r="H85" s="291" t="s">
        <v>29</v>
      </c>
      <c r="I85" s="291"/>
      <c r="J85" s="291" t="s">
        <v>30</v>
      </c>
      <c r="K85" s="291"/>
      <c r="L85" s="287" t="s">
        <v>87</v>
      </c>
      <c r="M85" s="28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60" ht="15" customHeight="1" thickBot="1">
      <c r="A86" s="32"/>
      <c r="B86" s="3" t="s">
        <v>1</v>
      </c>
      <c r="C86" s="4" t="s">
        <v>6</v>
      </c>
      <c r="D86" s="4" t="s">
        <v>1</v>
      </c>
      <c r="E86" s="4" t="s">
        <v>6</v>
      </c>
      <c r="F86" s="4" t="s">
        <v>1</v>
      </c>
      <c r="G86" s="4" t="s">
        <v>6</v>
      </c>
      <c r="H86" s="4" t="s">
        <v>1</v>
      </c>
      <c r="I86" s="4" t="s">
        <v>6</v>
      </c>
      <c r="J86" s="4" t="s">
        <v>1</v>
      </c>
      <c r="K86" s="4" t="s">
        <v>6</v>
      </c>
      <c r="L86" s="4" t="s">
        <v>1</v>
      </c>
      <c r="M86" s="5" t="s">
        <v>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60" ht="15" customHeight="1" thickTop="1">
      <c r="A87" s="33" t="s">
        <v>62</v>
      </c>
      <c r="B87" s="6">
        <v>1</v>
      </c>
      <c r="C87" s="7">
        <v>0.1429</v>
      </c>
      <c r="D87" s="8">
        <v>0</v>
      </c>
      <c r="E87" s="7">
        <v>0</v>
      </c>
      <c r="F87" s="8">
        <v>1</v>
      </c>
      <c r="G87" s="7">
        <v>0.1429</v>
      </c>
      <c r="H87" s="8">
        <v>1</v>
      </c>
      <c r="I87" s="7">
        <v>0.1429</v>
      </c>
      <c r="J87" s="8">
        <v>1</v>
      </c>
      <c r="K87" s="7">
        <v>0.1429</v>
      </c>
      <c r="L87" s="8">
        <v>3</v>
      </c>
      <c r="M87" s="9">
        <v>0.42859999999999998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60" ht="15" customHeight="1">
      <c r="A88" s="34" t="s">
        <v>63</v>
      </c>
      <c r="B88" s="10">
        <v>1</v>
      </c>
      <c r="C88" s="11">
        <v>0.25</v>
      </c>
      <c r="D88" s="12">
        <v>0</v>
      </c>
      <c r="E88" s="11">
        <v>0</v>
      </c>
      <c r="F88" s="12">
        <v>0</v>
      </c>
      <c r="G88" s="11">
        <v>0</v>
      </c>
      <c r="H88" s="12">
        <v>0</v>
      </c>
      <c r="I88" s="11">
        <v>0</v>
      </c>
      <c r="J88" s="12">
        <v>2</v>
      </c>
      <c r="K88" s="11">
        <v>0.5</v>
      </c>
      <c r="L88" s="12">
        <v>1</v>
      </c>
      <c r="M88" s="14">
        <v>0.25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5" customHeight="1" thickBot="1">
      <c r="A89" s="35" t="s">
        <v>64</v>
      </c>
      <c r="B89" s="15">
        <f>SUM(B87:B88)</f>
        <v>2</v>
      </c>
      <c r="C89" s="103">
        <f>B89/$F$80</f>
        <v>0.18181818181818182</v>
      </c>
      <c r="D89" s="104">
        <f>SUM(D87:D88)</f>
        <v>0</v>
      </c>
      <c r="E89" s="103">
        <f>D89/$F$80</f>
        <v>0</v>
      </c>
      <c r="F89" s="104">
        <f>SUM(F87:F88)</f>
        <v>1</v>
      </c>
      <c r="G89" s="103">
        <f>F89/$F$80</f>
        <v>9.0909090909090912E-2</v>
      </c>
      <c r="H89" s="104">
        <f>SUM(H87:H88)</f>
        <v>1</v>
      </c>
      <c r="I89" s="103">
        <f>H89/$F$80</f>
        <v>9.0909090909090912E-2</v>
      </c>
      <c r="J89" s="104">
        <f>SUM(J87:J88)</f>
        <v>3</v>
      </c>
      <c r="K89" s="103">
        <f>J89/$F$80</f>
        <v>0.27272727272727271</v>
      </c>
      <c r="L89" s="104">
        <f>SUM(L87:L88)</f>
        <v>4</v>
      </c>
      <c r="M89" s="103">
        <f>L89/$F$80</f>
        <v>0.36363636363636365</v>
      </c>
      <c r="N89" s="10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5" customHeight="1" thickTop="1">
      <c r="A90" s="57"/>
      <c r="B90" s="57"/>
      <c r="C90" s="115"/>
      <c r="D90" s="116"/>
      <c r="E90" s="115"/>
      <c r="F90" s="116"/>
      <c r="G90" s="115"/>
      <c r="H90" s="116"/>
      <c r="I90" s="115"/>
      <c r="J90" s="116"/>
      <c r="K90" s="115"/>
      <c r="L90" s="116"/>
      <c r="M90" s="115"/>
      <c r="N90" s="116"/>
      <c r="O90" s="62"/>
      <c r="P90" s="62"/>
      <c r="Q90" s="62"/>
      <c r="R90" s="6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6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60" ht="15" customHeight="1" thickBot="1">
      <c r="A92" s="290" t="s">
        <v>54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"/>
      <c r="M92" s="92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60" ht="15" customHeight="1" thickTop="1">
      <c r="A93" s="312"/>
      <c r="B93" s="329" t="s">
        <v>88</v>
      </c>
      <c r="C93" s="285"/>
      <c r="D93" s="285"/>
      <c r="E93" s="285"/>
      <c r="F93" s="285"/>
      <c r="G93" s="285"/>
      <c r="H93" s="285"/>
      <c r="I93" s="285"/>
      <c r="J93" s="285"/>
      <c r="K93" s="286"/>
      <c r="L93" s="2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69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60" ht="45" customHeight="1">
      <c r="A94" s="313"/>
      <c r="B94" s="331" t="s">
        <v>89</v>
      </c>
      <c r="C94" s="291"/>
      <c r="D94" s="291" t="s">
        <v>90</v>
      </c>
      <c r="E94" s="291"/>
      <c r="F94" s="287" t="s">
        <v>91</v>
      </c>
      <c r="G94" s="288"/>
      <c r="H94" s="291" t="s">
        <v>92</v>
      </c>
      <c r="I94" s="291"/>
      <c r="J94" s="291" t="s">
        <v>93</v>
      </c>
      <c r="K94" s="323"/>
      <c r="L94" s="2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69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60" ht="15" customHeight="1" thickBot="1">
      <c r="A95" s="314"/>
      <c r="B95" s="3" t="s">
        <v>1</v>
      </c>
      <c r="C95" s="4" t="s">
        <v>6</v>
      </c>
      <c r="D95" s="4" t="s">
        <v>1</v>
      </c>
      <c r="E95" s="4" t="s">
        <v>6</v>
      </c>
      <c r="F95" s="4" t="s">
        <v>1</v>
      </c>
      <c r="G95" s="4" t="s">
        <v>6</v>
      </c>
      <c r="H95" s="4" t="s">
        <v>1</v>
      </c>
      <c r="I95" s="4" t="s">
        <v>6</v>
      </c>
      <c r="J95" s="4" t="s">
        <v>1</v>
      </c>
      <c r="K95" s="5" t="s">
        <v>6</v>
      </c>
      <c r="L95" s="2"/>
      <c r="M95" s="100"/>
      <c r="N95" s="101"/>
      <c r="O95" s="100"/>
      <c r="P95" s="101"/>
      <c r="Q95" s="100"/>
      <c r="R95" s="101"/>
      <c r="S95" s="100"/>
      <c r="T95" s="101"/>
      <c r="U95" s="100"/>
      <c r="V95" s="101"/>
      <c r="W95" s="100"/>
      <c r="X95" s="101"/>
      <c r="Y95" s="69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60" ht="15" customHeight="1" thickTop="1">
      <c r="A96" s="33" t="s">
        <v>62</v>
      </c>
      <c r="B96" s="6">
        <v>11</v>
      </c>
      <c r="C96" s="7">
        <v>0.91669999999999996</v>
      </c>
      <c r="D96" s="8">
        <v>1</v>
      </c>
      <c r="E96" s="7">
        <v>8.3299999999999999E-2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9">
        <v>0</v>
      </c>
      <c r="L96" s="2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94"/>
      <c r="X96" s="101"/>
      <c r="Y96" s="69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60" ht="15" customHeight="1">
      <c r="A97" s="34" t="s">
        <v>63</v>
      </c>
      <c r="B97" s="10">
        <v>6</v>
      </c>
      <c r="C97" s="11">
        <v>0.42859999999999998</v>
      </c>
      <c r="D97" s="12">
        <v>2</v>
      </c>
      <c r="E97" s="11">
        <v>0.1429</v>
      </c>
      <c r="F97" s="12">
        <v>3</v>
      </c>
      <c r="G97" s="11">
        <v>0.21429999999999999</v>
      </c>
      <c r="H97" s="12">
        <v>3</v>
      </c>
      <c r="I97" s="11">
        <v>0.21429999999999999</v>
      </c>
      <c r="J97" s="12">
        <v>0</v>
      </c>
      <c r="K97" s="14">
        <v>0</v>
      </c>
      <c r="L97" s="2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5" customHeight="1" thickBot="1">
      <c r="A98" s="35" t="s">
        <v>64</v>
      </c>
      <c r="B98" s="15">
        <f>SUM(B96:B97)</f>
        <v>17</v>
      </c>
      <c r="C98" s="103">
        <f>B98/$B$17</f>
        <v>0.65384615384615385</v>
      </c>
      <c r="D98" s="104">
        <f>SUM(D96:D97)</f>
        <v>3</v>
      </c>
      <c r="E98" s="103">
        <f>D98/$B$17</f>
        <v>0.11538461538461539</v>
      </c>
      <c r="F98" s="104">
        <f>SUM(F96:F97)</f>
        <v>3</v>
      </c>
      <c r="G98" s="103">
        <f>F98/$B$17</f>
        <v>0.11538461538461539</v>
      </c>
      <c r="H98" s="104">
        <f>SUM(H96:H97)</f>
        <v>3</v>
      </c>
      <c r="I98" s="103">
        <f>H98/$B$17</f>
        <v>0.11538461538461539</v>
      </c>
      <c r="J98" s="104">
        <f>SUM(J96:J97)</f>
        <v>0</v>
      </c>
      <c r="K98" s="98">
        <f>J98/$B$17</f>
        <v>0</v>
      </c>
      <c r="L98" s="2"/>
      <c r="M98" s="100"/>
      <c r="N98" s="101"/>
      <c r="O98" s="100"/>
      <c r="P98" s="101"/>
      <c r="Q98" s="100"/>
      <c r="R98" s="101"/>
      <c r="S98" s="100"/>
      <c r="T98" s="101"/>
      <c r="U98" s="100"/>
      <c r="V98" s="101"/>
      <c r="W98" s="9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5" customHeight="1" thickTop="1">
      <c r="A99" s="57"/>
      <c r="B99" s="57"/>
      <c r="C99" s="115"/>
      <c r="D99" s="116"/>
      <c r="E99" s="115"/>
      <c r="F99" s="116"/>
      <c r="G99" s="115"/>
      <c r="H99" s="116"/>
      <c r="I99" s="115"/>
      <c r="J99" s="116"/>
      <c r="K99" s="115"/>
      <c r="L99" s="120"/>
      <c r="M99" s="121"/>
      <c r="N99" s="122"/>
      <c r="O99" s="121"/>
      <c r="P99" s="122"/>
      <c r="Q99" s="121"/>
      <c r="R99" s="122"/>
      <c r="S99" s="121"/>
      <c r="T99" s="122"/>
      <c r="U99" s="121"/>
      <c r="V99" s="122"/>
      <c r="W99" s="123"/>
      <c r="X99" s="6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60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60" ht="15" customHeight="1" thickBot="1">
      <c r="A101" s="290" t="s">
        <v>32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60" ht="15" customHeight="1" thickTop="1">
      <c r="A102" s="43"/>
      <c r="B102" s="375" t="s">
        <v>189</v>
      </c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60" ht="60" customHeight="1">
      <c r="A103" s="313"/>
      <c r="B103" s="315" t="s">
        <v>94</v>
      </c>
      <c r="C103" s="316"/>
      <c r="D103" s="316" t="s">
        <v>95</v>
      </c>
      <c r="E103" s="316"/>
      <c r="F103" s="287" t="s">
        <v>96</v>
      </c>
      <c r="G103" s="288"/>
      <c r="H103" s="316" t="s">
        <v>97</v>
      </c>
      <c r="I103" s="316"/>
      <c r="J103" s="316" t="s">
        <v>98</v>
      </c>
      <c r="K103" s="316"/>
      <c r="L103" s="287" t="s">
        <v>99</v>
      </c>
      <c r="M103" s="288"/>
      <c r="N103" s="316" t="s">
        <v>31</v>
      </c>
      <c r="O103" s="33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60" ht="15" customHeight="1" thickBot="1">
      <c r="A104" s="314"/>
      <c r="B104" s="3" t="s">
        <v>12</v>
      </c>
      <c r="C104" s="4" t="s">
        <v>13</v>
      </c>
      <c r="D104" s="4" t="s">
        <v>12</v>
      </c>
      <c r="E104" s="4" t="s">
        <v>13</v>
      </c>
      <c r="F104" s="4" t="s">
        <v>12</v>
      </c>
      <c r="G104" s="4" t="s">
        <v>13</v>
      </c>
      <c r="H104" s="4" t="s">
        <v>12</v>
      </c>
      <c r="I104" s="4" t="s">
        <v>13</v>
      </c>
      <c r="J104" s="4" t="s">
        <v>12</v>
      </c>
      <c r="K104" s="4" t="s">
        <v>13</v>
      </c>
      <c r="L104" s="4" t="s">
        <v>12</v>
      </c>
      <c r="M104" s="4" t="s">
        <v>13</v>
      </c>
      <c r="N104" s="4" t="s">
        <v>12</v>
      </c>
      <c r="O104" s="5" t="s">
        <v>13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60" ht="15" customHeight="1" thickTop="1">
      <c r="A105" s="33" t="s">
        <v>62</v>
      </c>
      <c r="B105" s="36">
        <v>4.5</v>
      </c>
      <c r="C105" s="37">
        <v>0.90453403373329067</v>
      </c>
      <c r="D105" s="37">
        <v>4.083333333333333</v>
      </c>
      <c r="E105" s="37">
        <v>1.378954368902449</v>
      </c>
      <c r="F105" s="37">
        <v>5.4166666666666661</v>
      </c>
      <c r="G105" s="37">
        <v>0.66855792342152143</v>
      </c>
      <c r="H105" s="37">
        <v>4.916666666666667</v>
      </c>
      <c r="I105" s="37">
        <v>1.6764862244009227</v>
      </c>
      <c r="J105" s="37">
        <v>6.1818181818181817</v>
      </c>
      <c r="K105" s="37">
        <v>1.0787197799411874</v>
      </c>
      <c r="L105" s="37">
        <v>5.75</v>
      </c>
      <c r="M105" s="37">
        <v>1.6583123951776999</v>
      </c>
      <c r="N105" s="37">
        <v>5.75</v>
      </c>
      <c r="O105" s="24">
        <v>0.75377836144440891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60" ht="15" customHeight="1">
      <c r="A106" s="34" t="s">
        <v>63</v>
      </c>
      <c r="B106" s="38">
        <v>5</v>
      </c>
      <c r="C106" s="39">
        <v>0.95346258924559235</v>
      </c>
      <c r="D106" s="39">
        <v>4.916666666666667</v>
      </c>
      <c r="E106" s="39">
        <v>1.5050420310248864</v>
      </c>
      <c r="F106" s="39">
        <v>4.916666666666667</v>
      </c>
      <c r="G106" s="39">
        <v>0.79296146109875909</v>
      </c>
      <c r="H106" s="39">
        <v>5.2727272727272725</v>
      </c>
      <c r="I106" s="39">
        <v>1.7372915179041823</v>
      </c>
      <c r="J106" s="39">
        <v>5.2142857142857144</v>
      </c>
      <c r="K106" s="39">
        <v>1.805060042835628</v>
      </c>
      <c r="L106" s="39">
        <v>4.615384615384615</v>
      </c>
      <c r="M106" s="39">
        <v>1.7577666482623875</v>
      </c>
      <c r="N106" s="39">
        <v>5.3076923076923075</v>
      </c>
      <c r="O106" s="25">
        <v>1.377474463442389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60" ht="15" customHeight="1" thickBot="1">
      <c r="A107" s="35" t="s">
        <v>64</v>
      </c>
      <c r="B107" s="40">
        <v>4.75</v>
      </c>
      <c r="C107" s="41">
        <v>0.94408916306993329</v>
      </c>
      <c r="D107" s="41">
        <v>4.4999999999999991</v>
      </c>
      <c r="E107" s="41">
        <v>1.4744195615489712</v>
      </c>
      <c r="F107" s="41">
        <v>5.1666666666666661</v>
      </c>
      <c r="G107" s="41">
        <v>0.76138698762688095</v>
      </c>
      <c r="H107" s="41">
        <v>5.0869565217391308</v>
      </c>
      <c r="I107" s="41">
        <v>1.6763879860706166</v>
      </c>
      <c r="J107" s="41">
        <v>5.6399999999999988</v>
      </c>
      <c r="K107" s="41">
        <v>1.57797338380595</v>
      </c>
      <c r="L107" s="41">
        <v>5.1599999999999993</v>
      </c>
      <c r="M107" s="41">
        <v>1.772004514666935</v>
      </c>
      <c r="N107" s="41">
        <v>5.52</v>
      </c>
      <c r="O107" s="26">
        <v>1.1224972160321822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60" ht="15" customHeight="1" thickTop="1">
      <c r="A108" s="57"/>
      <c r="B108" s="57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60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60" ht="15" customHeight="1" thickBot="1">
      <c r="A110" s="290" t="s">
        <v>32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"/>
      <c r="O110" s="277"/>
      <c r="P110" s="277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60" ht="30" customHeight="1" thickTop="1">
      <c r="A111" s="30"/>
      <c r="B111" s="274" t="s">
        <v>33</v>
      </c>
      <c r="C111" s="275"/>
      <c r="D111" s="275"/>
      <c r="E111" s="275"/>
      <c r="F111" s="284" t="s">
        <v>100</v>
      </c>
      <c r="G111" s="285"/>
      <c r="H111" s="285"/>
      <c r="I111" s="293"/>
      <c r="J111" s="284" t="s">
        <v>101</v>
      </c>
      <c r="K111" s="285"/>
      <c r="L111" s="285"/>
      <c r="M111" s="286"/>
      <c r="N111" s="2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9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60" ht="15" customHeight="1">
      <c r="A112" s="31"/>
      <c r="B112" s="331" t="s">
        <v>9</v>
      </c>
      <c r="C112" s="291"/>
      <c r="D112" s="291" t="s">
        <v>23</v>
      </c>
      <c r="E112" s="291"/>
      <c r="F112" s="287" t="s">
        <v>9</v>
      </c>
      <c r="G112" s="288"/>
      <c r="H112" s="291" t="s">
        <v>23</v>
      </c>
      <c r="I112" s="291"/>
      <c r="J112" s="291" t="s">
        <v>9</v>
      </c>
      <c r="K112" s="291"/>
      <c r="L112" s="287" t="s">
        <v>23</v>
      </c>
      <c r="M112" s="289"/>
      <c r="N112" s="2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9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60" ht="15" customHeight="1" thickBot="1">
      <c r="A113" s="32"/>
      <c r="B113" s="3" t="s">
        <v>1</v>
      </c>
      <c r="C113" s="4" t="s">
        <v>6</v>
      </c>
      <c r="D113" s="4" t="s">
        <v>1</v>
      </c>
      <c r="E113" s="4" t="s">
        <v>6</v>
      </c>
      <c r="F113" s="4" t="s">
        <v>1</v>
      </c>
      <c r="G113" s="4" t="s">
        <v>6</v>
      </c>
      <c r="H113" s="4" t="s">
        <v>1</v>
      </c>
      <c r="I113" s="4" t="s">
        <v>6</v>
      </c>
      <c r="J113" s="4" t="s">
        <v>1</v>
      </c>
      <c r="K113" s="4" t="s">
        <v>6</v>
      </c>
      <c r="L113" s="4" t="s">
        <v>1</v>
      </c>
      <c r="M113" s="5" t="s">
        <v>6</v>
      </c>
      <c r="N113" s="2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9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60" ht="15" customHeight="1" thickTop="1">
      <c r="A114" s="33" t="s">
        <v>62</v>
      </c>
      <c r="B114" s="6">
        <v>1</v>
      </c>
      <c r="C114" s="7">
        <v>8.3299999999999999E-2</v>
      </c>
      <c r="D114" s="8">
        <v>11</v>
      </c>
      <c r="E114" s="7">
        <v>0.91669999999999996</v>
      </c>
      <c r="F114" s="8">
        <v>0</v>
      </c>
      <c r="G114" s="7">
        <v>0</v>
      </c>
      <c r="H114" s="8">
        <v>12</v>
      </c>
      <c r="I114" s="7">
        <v>1</v>
      </c>
      <c r="J114" s="8">
        <v>2</v>
      </c>
      <c r="K114" s="7">
        <v>0.16669999999999999</v>
      </c>
      <c r="L114" s="8">
        <v>10</v>
      </c>
      <c r="M114" s="9">
        <v>0.83330000000000004</v>
      </c>
      <c r="N114" s="2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60" ht="15" customHeight="1">
      <c r="A115" s="34" t="s">
        <v>63</v>
      </c>
      <c r="B115" s="10">
        <v>1</v>
      </c>
      <c r="C115" s="11">
        <v>7.1400000000000005E-2</v>
      </c>
      <c r="D115" s="12">
        <v>13</v>
      </c>
      <c r="E115" s="11">
        <v>0.92859999999999998</v>
      </c>
      <c r="F115" s="12">
        <v>1</v>
      </c>
      <c r="G115" s="11">
        <v>7.1400000000000005E-2</v>
      </c>
      <c r="H115" s="12">
        <v>13</v>
      </c>
      <c r="I115" s="11">
        <v>0.92859999999999998</v>
      </c>
      <c r="J115" s="12">
        <v>10</v>
      </c>
      <c r="K115" s="11">
        <v>0.71430000000000005</v>
      </c>
      <c r="L115" s="12">
        <v>4</v>
      </c>
      <c r="M115" s="14">
        <v>0.28570000000000001</v>
      </c>
      <c r="N115" s="2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8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5" customHeight="1" thickBot="1">
      <c r="A116" s="35" t="s">
        <v>64</v>
      </c>
      <c r="B116" s="15">
        <f>SUM(B114:B115)</f>
        <v>2</v>
      </c>
      <c r="C116" s="103">
        <f>B116/$B$17</f>
        <v>7.6923076923076927E-2</v>
      </c>
      <c r="D116" s="104">
        <f>SUM(D114:D115)</f>
        <v>24</v>
      </c>
      <c r="E116" s="103">
        <f>D116/$B$17</f>
        <v>0.92307692307692313</v>
      </c>
      <c r="F116" s="104">
        <f>SUM(F114:F115)</f>
        <v>1</v>
      </c>
      <c r="G116" s="103">
        <f>F116/$B$17</f>
        <v>3.8461538461538464E-2</v>
      </c>
      <c r="H116" s="104">
        <f>SUM(H114:H115)</f>
        <v>25</v>
      </c>
      <c r="I116" s="103">
        <f>H116/$B$17</f>
        <v>0.96153846153846156</v>
      </c>
      <c r="J116" s="104">
        <f>SUM(J114:J115)</f>
        <v>12</v>
      </c>
      <c r="K116" s="103">
        <f>J116/$B$17</f>
        <v>0.46153846153846156</v>
      </c>
      <c r="L116" s="104">
        <f>SUM(L114:L115)</f>
        <v>14</v>
      </c>
      <c r="M116" s="98">
        <f>L116/$B$17</f>
        <v>0.53846153846153844</v>
      </c>
      <c r="N116" s="2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8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5" customHeight="1" thickTop="1">
      <c r="A117" s="57"/>
      <c r="B117" s="57"/>
      <c r="C117" s="115"/>
      <c r="D117" s="116"/>
      <c r="E117" s="115"/>
      <c r="F117" s="116"/>
      <c r="G117" s="115"/>
      <c r="H117" s="116"/>
      <c r="I117" s="115"/>
      <c r="J117" s="116"/>
      <c r="K117" s="115"/>
      <c r="L117" s="116"/>
      <c r="M117" s="115"/>
      <c r="N117" s="116"/>
      <c r="O117" s="124"/>
      <c r="P117" s="124"/>
      <c r="Q117" s="124"/>
      <c r="R117" s="124"/>
      <c r="S117" s="124"/>
      <c r="T117" s="124"/>
      <c r="U117" s="124"/>
      <c r="V117" s="119"/>
      <c r="W117" s="119"/>
      <c r="X117" s="119"/>
      <c r="Y117" s="119"/>
      <c r="Z117" s="119"/>
      <c r="AA117" s="119"/>
      <c r="AB117" s="119"/>
      <c r="AC117" s="9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60" ht="36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60" ht="15" customHeight="1" thickBot="1">
      <c r="A119" s="290" t="s">
        <v>11</v>
      </c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60" ht="15" customHeight="1" thickTop="1">
      <c r="A120" s="312"/>
      <c r="B120" s="329" t="s">
        <v>34</v>
      </c>
      <c r="C120" s="285"/>
      <c r="D120" s="285"/>
      <c r="E120" s="285"/>
      <c r="F120" s="285"/>
      <c r="G120" s="285"/>
      <c r="H120" s="285"/>
      <c r="I120" s="293"/>
      <c r="J120" s="284" t="s">
        <v>102</v>
      </c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330"/>
      <c r="V120" s="91"/>
      <c r="W120" s="91"/>
      <c r="X120" s="91"/>
      <c r="Y120" s="91"/>
      <c r="Z120" s="9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60" ht="30" customHeight="1">
      <c r="A121" s="313"/>
      <c r="B121" s="331" t="s">
        <v>35</v>
      </c>
      <c r="C121" s="291"/>
      <c r="D121" s="291" t="s">
        <v>103</v>
      </c>
      <c r="E121" s="291"/>
      <c r="F121" s="287" t="s">
        <v>104</v>
      </c>
      <c r="G121" s="288"/>
      <c r="H121" s="291" t="s">
        <v>105</v>
      </c>
      <c r="I121" s="291"/>
      <c r="J121" s="291" t="s">
        <v>36</v>
      </c>
      <c r="K121" s="291"/>
      <c r="L121" s="287" t="s">
        <v>37</v>
      </c>
      <c r="M121" s="288"/>
      <c r="N121" s="291" t="s">
        <v>38</v>
      </c>
      <c r="O121" s="291"/>
      <c r="P121" s="291" t="s">
        <v>39</v>
      </c>
      <c r="Q121" s="291"/>
      <c r="R121" s="291" t="s">
        <v>40</v>
      </c>
      <c r="S121" s="291"/>
      <c r="T121" s="291" t="s">
        <v>274</v>
      </c>
      <c r="U121" s="292"/>
      <c r="V121" s="91"/>
      <c r="W121" s="91"/>
      <c r="X121" s="91"/>
      <c r="Y121" s="91"/>
      <c r="Z121" s="9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60" ht="15" customHeight="1" thickBot="1">
      <c r="A122" s="314"/>
      <c r="B122" s="3" t="s">
        <v>1</v>
      </c>
      <c r="C122" s="4" t="s">
        <v>6</v>
      </c>
      <c r="D122" s="4" t="s">
        <v>1</v>
      </c>
      <c r="E122" s="4" t="s">
        <v>6</v>
      </c>
      <c r="F122" s="4" t="s">
        <v>1</v>
      </c>
      <c r="G122" s="4" t="s">
        <v>6</v>
      </c>
      <c r="H122" s="4" t="s">
        <v>1</v>
      </c>
      <c r="I122" s="4" t="s">
        <v>6</v>
      </c>
      <c r="J122" s="4" t="s">
        <v>1</v>
      </c>
      <c r="K122" s="4" t="s">
        <v>6</v>
      </c>
      <c r="L122" s="4" t="s">
        <v>1</v>
      </c>
      <c r="M122" s="4" t="s">
        <v>6</v>
      </c>
      <c r="N122" s="4" t="s">
        <v>1</v>
      </c>
      <c r="O122" s="4" t="s">
        <v>6</v>
      </c>
      <c r="P122" s="4" t="s">
        <v>1</v>
      </c>
      <c r="Q122" s="4" t="s">
        <v>6</v>
      </c>
      <c r="R122" s="4" t="s">
        <v>1</v>
      </c>
      <c r="S122" s="4" t="s">
        <v>6</v>
      </c>
      <c r="T122" s="4" t="s">
        <v>1</v>
      </c>
      <c r="U122" s="95" t="s">
        <v>6</v>
      </c>
      <c r="V122" s="91"/>
      <c r="W122" s="91"/>
      <c r="X122" s="91"/>
      <c r="Y122" s="91"/>
      <c r="Z122" s="9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60" ht="15" customHeight="1" thickTop="1">
      <c r="A123" s="33" t="s">
        <v>62</v>
      </c>
      <c r="B123" s="6">
        <v>4</v>
      </c>
      <c r="C123" s="7">
        <v>0.33329999999999999</v>
      </c>
      <c r="D123" s="8">
        <v>6</v>
      </c>
      <c r="E123" s="7">
        <v>0.5</v>
      </c>
      <c r="F123" s="8">
        <v>1</v>
      </c>
      <c r="G123" s="7">
        <v>8.3299999999999999E-2</v>
      </c>
      <c r="H123" s="8">
        <v>1</v>
      </c>
      <c r="I123" s="7">
        <v>8.3299999999999999E-2</v>
      </c>
      <c r="J123" s="8">
        <v>0</v>
      </c>
      <c r="K123" s="7">
        <v>0</v>
      </c>
      <c r="L123" s="8">
        <v>1</v>
      </c>
      <c r="M123" s="7">
        <v>8.3299999999999999E-2</v>
      </c>
      <c r="N123" s="8">
        <v>1</v>
      </c>
      <c r="O123" s="7">
        <v>8.3299999999999999E-2</v>
      </c>
      <c r="P123" s="8">
        <v>1</v>
      </c>
      <c r="Q123" s="7">
        <v>8.3299999999999999E-2</v>
      </c>
      <c r="R123" s="8">
        <v>0</v>
      </c>
      <c r="S123" s="7">
        <v>0</v>
      </c>
      <c r="T123" s="8">
        <v>9</v>
      </c>
      <c r="U123" s="96">
        <v>0.75</v>
      </c>
      <c r="V123" s="91"/>
      <c r="W123" s="91"/>
      <c r="X123" s="91"/>
      <c r="Y123" s="91"/>
      <c r="Z123" s="9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60" ht="15" customHeight="1">
      <c r="A124" s="34" t="s">
        <v>63</v>
      </c>
      <c r="B124" s="10">
        <v>4</v>
      </c>
      <c r="C124" s="11">
        <v>0.28570000000000001</v>
      </c>
      <c r="D124" s="12">
        <v>7</v>
      </c>
      <c r="E124" s="11">
        <v>0.5</v>
      </c>
      <c r="F124" s="12">
        <v>1</v>
      </c>
      <c r="G124" s="11">
        <v>7.1400000000000005E-2</v>
      </c>
      <c r="H124" s="12">
        <v>2</v>
      </c>
      <c r="I124" s="11">
        <v>0.1429</v>
      </c>
      <c r="J124" s="12">
        <v>2</v>
      </c>
      <c r="K124" s="11">
        <v>0.1429</v>
      </c>
      <c r="L124" s="12">
        <v>0</v>
      </c>
      <c r="M124" s="11">
        <v>0</v>
      </c>
      <c r="N124" s="12">
        <v>0</v>
      </c>
      <c r="O124" s="11">
        <v>0</v>
      </c>
      <c r="P124" s="12">
        <v>2</v>
      </c>
      <c r="Q124" s="11">
        <v>0.1429</v>
      </c>
      <c r="R124" s="12">
        <v>0</v>
      </c>
      <c r="S124" s="11">
        <v>0</v>
      </c>
      <c r="T124" s="12">
        <v>10</v>
      </c>
      <c r="U124" s="97">
        <v>0.71430000000000005</v>
      </c>
      <c r="V124" s="91"/>
      <c r="W124" s="91"/>
      <c r="X124" s="91"/>
      <c r="Y124" s="91"/>
      <c r="Z124" s="9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5" customHeight="1" thickBot="1">
      <c r="A125" s="35" t="s">
        <v>64</v>
      </c>
      <c r="B125" s="15">
        <f>SUM(B123:B124)</f>
        <v>8</v>
      </c>
      <c r="C125" s="103">
        <f>B125/$B$17</f>
        <v>0.30769230769230771</v>
      </c>
      <c r="D125" s="104">
        <f>SUM(D123:D124)</f>
        <v>13</v>
      </c>
      <c r="E125" s="103">
        <f>D125/$B$17</f>
        <v>0.5</v>
      </c>
      <c r="F125" s="104">
        <f>SUM(F123:F124)</f>
        <v>2</v>
      </c>
      <c r="G125" s="103">
        <f>F125/$B$17</f>
        <v>7.6923076923076927E-2</v>
      </c>
      <c r="H125" s="104">
        <f>SUM(H123:H124)</f>
        <v>3</v>
      </c>
      <c r="I125" s="103">
        <f>H125/$B$17</f>
        <v>0.11538461538461539</v>
      </c>
      <c r="J125" s="104">
        <f>SUM(J123:J124)</f>
        <v>2</v>
      </c>
      <c r="K125" s="103">
        <f>J125/$B$17</f>
        <v>7.6923076923076927E-2</v>
      </c>
      <c r="L125" s="104">
        <f>SUM(L123:L124)</f>
        <v>1</v>
      </c>
      <c r="M125" s="103">
        <f>L125/$B$17</f>
        <v>3.8461538461538464E-2</v>
      </c>
      <c r="N125" s="104">
        <f>SUM(N123:N124)</f>
        <v>1</v>
      </c>
      <c r="O125" s="103">
        <f>N125/$B$17</f>
        <v>3.8461538461538464E-2</v>
      </c>
      <c r="P125" s="104">
        <f>SUM(P123:P124)</f>
        <v>3</v>
      </c>
      <c r="Q125" s="103">
        <f>P125/$B$17</f>
        <v>0.11538461538461539</v>
      </c>
      <c r="R125" s="104">
        <f>SUM(R123:R124)</f>
        <v>0</v>
      </c>
      <c r="S125" s="103">
        <f>R125/$B$17</f>
        <v>0</v>
      </c>
      <c r="T125" s="104">
        <f>SUM(T123:T124)</f>
        <v>19</v>
      </c>
      <c r="U125" s="98">
        <f>T125/$B$17</f>
        <v>0.73076923076923073</v>
      </c>
      <c r="V125" s="19"/>
      <c r="W125" s="20"/>
      <c r="X125" s="19"/>
      <c r="Y125" s="20"/>
      <c r="Z125" s="9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5" customHeight="1" thickTop="1">
      <c r="A126" s="57"/>
      <c r="B126" s="57"/>
      <c r="C126" s="115"/>
      <c r="D126" s="116"/>
      <c r="E126" s="115"/>
      <c r="F126" s="116"/>
      <c r="G126" s="115"/>
      <c r="H126" s="116"/>
      <c r="I126" s="115"/>
      <c r="J126" s="116"/>
      <c r="K126" s="115"/>
      <c r="L126" s="116"/>
      <c r="M126" s="115"/>
      <c r="N126" s="116"/>
      <c r="O126" s="115"/>
      <c r="P126" s="116"/>
      <c r="Q126" s="115"/>
      <c r="R126" s="116"/>
      <c r="S126" s="115"/>
      <c r="T126" s="116"/>
      <c r="U126" s="115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60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60" ht="15" customHeight="1" thickBot="1">
      <c r="A128" s="370" t="s">
        <v>11</v>
      </c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76"/>
      <c r="W128" s="76"/>
      <c r="X128" s="76"/>
      <c r="Y128" s="76"/>
      <c r="Z128" s="76"/>
      <c r="AA128" s="7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60" ht="30" customHeight="1" thickTop="1">
      <c r="A129" s="30"/>
      <c r="B129" s="329" t="s">
        <v>106</v>
      </c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93"/>
      <c r="T129" s="284" t="s">
        <v>107</v>
      </c>
      <c r="U129" s="285"/>
      <c r="V129" s="285"/>
      <c r="W129" s="293"/>
      <c r="X129" s="284" t="s">
        <v>245</v>
      </c>
      <c r="Y129" s="285"/>
      <c r="Z129" s="285"/>
      <c r="AA129" s="28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60" ht="15" customHeight="1">
      <c r="A130" s="31"/>
      <c r="B130" s="331" t="s">
        <v>108</v>
      </c>
      <c r="C130" s="291"/>
      <c r="D130" s="291" t="s">
        <v>109</v>
      </c>
      <c r="E130" s="291"/>
      <c r="F130" s="287" t="s">
        <v>110</v>
      </c>
      <c r="G130" s="288"/>
      <c r="H130" s="291" t="s">
        <v>111</v>
      </c>
      <c r="I130" s="291"/>
      <c r="J130" s="291" t="s">
        <v>112</v>
      </c>
      <c r="K130" s="291"/>
      <c r="L130" s="287" t="s">
        <v>113</v>
      </c>
      <c r="M130" s="288"/>
      <c r="N130" s="291" t="s">
        <v>114</v>
      </c>
      <c r="O130" s="291"/>
      <c r="P130" s="291" t="s">
        <v>115</v>
      </c>
      <c r="Q130" s="291"/>
      <c r="R130" s="291" t="s">
        <v>116</v>
      </c>
      <c r="S130" s="291"/>
      <c r="T130" s="291" t="s">
        <v>9</v>
      </c>
      <c r="U130" s="291"/>
      <c r="V130" s="287" t="s">
        <v>117</v>
      </c>
      <c r="W130" s="288"/>
      <c r="X130" s="287" t="s">
        <v>9</v>
      </c>
      <c r="Y130" s="288"/>
      <c r="Z130" s="287" t="s">
        <v>117</v>
      </c>
      <c r="AA130" s="289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60" ht="15" customHeight="1" thickBot="1">
      <c r="A131" s="32"/>
      <c r="B131" s="3" t="s">
        <v>1</v>
      </c>
      <c r="C131" s="4" t="s">
        <v>6</v>
      </c>
      <c r="D131" s="4" t="s">
        <v>1</v>
      </c>
      <c r="E131" s="4" t="s">
        <v>6</v>
      </c>
      <c r="F131" s="4" t="s">
        <v>1</v>
      </c>
      <c r="G131" s="4" t="s">
        <v>6</v>
      </c>
      <c r="H131" s="4" t="s">
        <v>1</v>
      </c>
      <c r="I131" s="4" t="s">
        <v>6</v>
      </c>
      <c r="J131" s="4" t="s">
        <v>1</v>
      </c>
      <c r="K131" s="4" t="s">
        <v>6</v>
      </c>
      <c r="L131" s="4" t="s">
        <v>1</v>
      </c>
      <c r="M131" s="4" t="s">
        <v>6</v>
      </c>
      <c r="N131" s="4" t="s">
        <v>1</v>
      </c>
      <c r="O131" s="4" t="s">
        <v>6</v>
      </c>
      <c r="P131" s="4" t="s">
        <v>1</v>
      </c>
      <c r="Q131" s="4" t="s">
        <v>6</v>
      </c>
      <c r="R131" s="4" t="s">
        <v>1</v>
      </c>
      <c r="S131" s="4" t="s">
        <v>6</v>
      </c>
      <c r="T131" s="4" t="s">
        <v>1</v>
      </c>
      <c r="U131" s="4" t="s">
        <v>6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1</v>
      </c>
      <c r="AA131" s="5" t="s">
        <v>6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60" ht="15" customHeight="1" thickTop="1">
      <c r="A132" s="33" t="s">
        <v>62</v>
      </c>
      <c r="B132" s="6">
        <v>1</v>
      </c>
      <c r="C132" s="7">
        <v>8.3299999999999999E-2</v>
      </c>
      <c r="D132" s="8">
        <v>0</v>
      </c>
      <c r="E132" s="7">
        <v>0</v>
      </c>
      <c r="F132" s="8">
        <v>2</v>
      </c>
      <c r="G132" s="7">
        <v>0.16669999999999999</v>
      </c>
      <c r="H132" s="8">
        <v>0</v>
      </c>
      <c r="I132" s="7">
        <v>0</v>
      </c>
      <c r="J132" s="8">
        <v>1</v>
      </c>
      <c r="K132" s="7">
        <v>8.3299999999999999E-2</v>
      </c>
      <c r="L132" s="8">
        <v>5</v>
      </c>
      <c r="M132" s="7">
        <v>0.41670000000000001</v>
      </c>
      <c r="N132" s="8">
        <v>1</v>
      </c>
      <c r="O132" s="7">
        <v>8.3299999999999999E-2</v>
      </c>
      <c r="P132" s="8">
        <v>0</v>
      </c>
      <c r="Q132" s="7">
        <v>0</v>
      </c>
      <c r="R132" s="8">
        <v>2</v>
      </c>
      <c r="S132" s="7">
        <v>0.16669999999999999</v>
      </c>
      <c r="T132" s="8">
        <v>3</v>
      </c>
      <c r="U132" s="7">
        <v>0.25</v>
      </c>
      <c r="V132" s="8">
        <v>9</v>
      </c>
      <c r="W132" s="7">
        <v>0.75</v>
      </c>
      <c r="X132" s="8">
        <v>1</v>
      </c>
      <c r="Y132" s="7">
        <v>0.33329999999999999</v>
      </c>
      <c r="Z132" s="8">
        <v>2</v>
      </c>
      <c r="AA132" s="9">
        <v>0.66669999999999996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60" ht="15" customHeight="1">
      <c r="A133" s="34" t="s">
        <v>63</v>
      </c>
      <c r="B133" s="10">
        <v>0</v>
      </c>
      <c r="C133" s="11">
        <v>0</v>
      </c>
      <c r="D133" s="12">
        <v>0</v>
      </c>
      <c r="E133" s="11">
        <v>0</v>
      </c>
      <c r="F133" s="12">
        <v>1</v>
      </c>
      <c r="G133" s="11">
        <v>7.1400000000000005E-2</v>
      </c>
      <c r="H133" s="12">
        <v>0</v>
      </c>
      <c r="I133" s="13">
        <v>0</v>
      </c>
      <c r="J133" s="12">
        <v>1</v>
      </c>
      <c r="K133" s="11">
        <v>7.1400000000000005E-2</v>
      </c>
      <c r="L133" s="12">
        <v>2</v>
      </c>
      <c r="M133" s="11">
        <v>0.1429</v>
      </c>
      <c r="N133" s="12">
        <v>5</v>
      </c>
      <c r="O133" s="11">
        <v>0.35709999999999997</v>
      </c>
      <c r="P133" s="12">
        <v>3</v>
      </c>
      <c r="Q133" s="11">
        <v>0.21429999999999999</v>
      </c>
      <c r="R133" s="12">
        <v>2</v>
      </c>
      <c r="S133" s="11">
        <v>0.1429</v>
      </c>
      <c r="T133" s="12">
        <v>7</v>
      </c>
      <c r="U133" s="11">
        <v>0.5</v>
      </c>
      <c r="V133" s="12">
        <v>7</v>
      </c>
      <c r="W133" s="11">
        <v>0.5</v>
      </c>
      <c r="X133" s="12">
        <v>0</v>
      </c>
      <c r="Y133" s="11">
        <v>0</v>
      </c>
      <c r="Z133" s="12">
        <v>7</v>
      </c>
      <c r="AA133" s="14">
        <v>1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5" customHeight="1" thickBot="1">
      <c r="A134" s="35" t="s">
        <v>64</v>
      </c>
      <c r="B134" s="15">
        <f>SUM(B132:B133)</f>
        <v>1</v>
      </c>
      <c r="C134" s="103">
        <f>B134/$B$17</f>
        <v>3.8461538461538464E-2</v>
      </c>
      <c r="D134" s="104">
        <f>SUM(D132:D133)</f>
        <v>0</v>
      </c>
      <c r="E134" s="103">
        <f>D134/$B$17</f>
        <v>0</v>
      </c>
      <c r="F134" s="104">
        <f>SUM(F132:F133)</f>
        <v>3</v>
      </c>
      <c r="G134" s="103">
        <f>F134/$B$17</f>
        <v>0.11538461538461539</v>
      </c>
      <c r="H134" s="104">
        <f>SUM(H132:H133)</f>
        <v>0</v>
      </c>
      <c r="I134" s="103">
        <f>H134/$B$17</f>
        <v>0</v>
      </c>
      <c r="J134" s="104">
        <f>SUM(J132:J133)</f>
        <v>2</v>
      </c>
      <c r="K134" s="103">
        <f>J134/$B$17</f>
        <v>7.6923076923076927E-2</v>
      </c>
      <c r="L134" s="104">
        <f>SUM(L132:L133)</f>
        <v>7</v>
      </c>
      <c r="M134" s="103">
        <f>L134/$B$17</f>
        <v>0.26923076923076922</v>
      </c>
      <c r="N134" s="104">
        <f>SUM(N132:N133)</f>
        <v>6</v>
      </c>
      <c r="O134" s="103">
        <f>N134/$B$17</f>
        <v>0.23076923076923078</v>
      </c>
      <c r="P134" s="104">
        <f>SUM(P132:P133)</f>
        <v>3</v>
      </c>
      <c r="Q134" s="103">
        <f>P134/$B$17</f>
        <v>0.11538461538461539</v>
      </c>
      <c r="R134" s="104">
        <f>SUM(R132:R133)</f>
        <v>4</v>
      </c>
      <c r="S134" s="103">
        <f>R134/$B$17</f>
        <v>0.15384615384615385</v>
      </c>
      <c r="T134" s="104">
        <f>SUM(T132:T133)</f>
        <v>10</v>
      </c>
      <c r="U134" s="103">
        <f>T134/$B$17</f>
        <v>0.38461538461538464</v>
      </c>
      <c r="V134" s="104">
        <f>SUM(V132:V133)</f>
        <v>16</v>
      </c>
      <c r="W134" s="103">
        <f>V134/$B$17</f>
        <v>0.61538461538461542</v>
      </c>
      <c r="X134" s="104">
        <f>SUM(X132:X133)</f>
        <v>1</v>
      </c>
      <c r="Y134" s="103">
        <f>X134/$T$134</f>
        <v>0.1</v>
      </c>
      <c r="Z134" s="104">
        <f>SUM(Z132:Z133)</f>
        <v>9</v>
      </c>
      <c r="AA134" s="98">
        <f>Z134/$T$134</f>
        <v>0.9</v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5" customHeight="1" thickTop="1">
      <c r="A135" s="125" t="s">
        <v>246</v>
      </c>
      <c r="B135" s="57"/>
      <c r="C135" s="115"/>
      <c r="D135" s="116"/>
      <c r="E135" s="115"/>
      <c r="F135" s="116"/>
      <c r="G135" s="115"/>
      <c r="H135" s="116"/>
      <c r="I135" s="115"/>
      <c r="J135" s="116"/>
      <c r="K135" s="115"/>
      <c r="L135" s="116"/>
      <c r="M135" s="115"/>
      <c r="N135" s="116"/>
      <c r="O135" s="115"/>
      <c r="P135" s="116"/>
      <c r="Q135" s="115"/>
      <c r="R135" s="116"/>
      <c r="S135" s="115"/>
      <c r="T135" s="116"/>
      <c r="U135" s="115"/>
      <c r="V135" s="116"/>
      <c r="W135" s="115"/>
      <c r="X135" s="116"/>
      <c r="Y135" s="115"/>
      <c r="Z135" s="116"/>
      <c r="AA135" s="115"/>
      <c r="AB135" s="116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60" ht="24" customHeight="1">
      <c r="A136" s="2"/>
      <c r="B136" s="2"/>
      <c r="C136" s="2"/>
      <c r="D136" s="2"/>
      <c r="E136" s="72"/>
      <c r="F136" s="2"/>
      <c r="G136" s="2"/>
      <c r="H136" s="2"/>
      <c r="I136" s="2"/>
      <c r="J136" s="2"/>
      <c r="K136" s="2"/>
      <c r="L136" s="2"/>
      <c r="M136" s="2"/>
      <c r="N136" s="190"/>
      <c r="O136" s="190"/>
      <c r="P136" s="117"/>
      <c r="Q136" s="117"/>
      <c r="R136" s="117"/>
      <c r="S136" s="117"/>
      <c r="T136" s="117"/>
      <c r="U136" s="117"/>
      <c r="V136" s="117"/>
      <c r="W136" s="117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60" ht="15" customHeight="1" thickBot="1">
      <c r="A137" s="419" t="s">
        <v>118</v>
      </c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127"/>
      <c r="R137" s="127"/>
      <c r="S137" s="127"/>
      <c r="T137" s="128"/>
      <c r="U137" s="117"/>
      <c r="V137" s="117"/>
      <c r="W137" s="117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60" ht="17.25" customHeight="1" thickTop="1">
      <c r="A138" s="313"/>
      <c r="B138" s="420" t="s">
        <v>119</v>
      </c>
      <c r="C138" s="421"/>
      <c r="D138" s="421"/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2"/>
      <c r="P138" s="129"/>
      <c r="R138" s="129"/>
      <c r="S138" s="129"/>
      <c r="T138" s="128"/>
      <c r="U138" s="117"/>
      <c r="V138" s="117"/>
      <c r="W138" s="117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60" ht="75" customHeight="1">
      <c r="A139" s="313"/>
      <c r="B139" s="331" t="s">
        <v>275</v>
      </c>
      <c r="C139" s="291"/>
      <c r="D139" s="291" t="s">
        <v>120</v>
      </c>
      <c r="E139" s="291"/>
      <c r="F139" s="287" t="s">
        <v>269</v>
      </c>
      <c r="G139" s="288"/>
      <c r="H139" s="287" t="s">
        <v>276</v>
      </c>
      <c r="I139" s="288"/>
      <c r="J139" s="287" t="s">
        <v>121</v>
      </c>
      <c r="K139" s="288"/>
      <c r="L139" s="287" t="s">
        <v>277</v>
      </c>
      <c r="M139" s="354"/>
      <c r="N139" s="351" t="s">
        <v>270</v>
      </c>
      <c r="O139" s="352"/>
      <c r="P139" s="128"/>
      <c r="R139" s="353"/>
      <c r="S139" s="353"/>
      <c r="T139" s="128"/>
      <c r="U139" s="117"/>
      <c r="V139" s="117"/>
      <c r="W139" s="117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60" ht="15" customHeight="1" thickBot="1">
      <c r="A140" s="314"/>
      <c r="B140" s="3" t="s">
        <v>1</v>
      </c>
      <c r="C140" s="4" t="s">
        <v>6</v>
      </c>
      <c r="D140" s="4" t="s">
        <v>1</v>
      </c>
      <c r="E140" s="4" t="s">
        <v>6</v>
      </c>
      <c r="F140" s="4" t="s">
        <v>1</v>
      </c>
      <c r="G140" s="4" t="s">
        <v>6</v>
      </c>
      <c r="H140" s="4" t="s">
        <v>1</v>
      </c>
      <c r="I140" s="4" t="s">
        <v>6</v>
      </c>
      <c r="J140" s="4" t="s">
        <v>1</v>
      </c>
      <c r="K140" s="4" t="s">
        <v>6</v>
      </c>
      <c r="L140" s="4" t="s">
        <v>1</v>
      </c>
      <c r="M140" s="191" t="s">
        <v>6</v>
      </c>
      <c r="N140" s="193" t="s">
        <v>267</v>
      </c>
      <c r="O140" s="192" t="s">
        <v>6</v>
      </c>
      <c r="P140" s="128"/>
      <c r="R140" s="130"/>
      <c r="S140" s="130"/>
      <c r="T140" s="128"/>
      <c r="U140" s="117"/>
      <c r="V140" s="117"/>
      <c r="W140" s="117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60" ht="15" customHeight="1" thickTop="1">
      <c r="A141" s="33" t="s">
        <v>62</v>
      </c>
      <c r="B141" s="6">
        <v>1</v>
      </c>
      <c r="C141" s="7">
        <v>0.5</v>
      </c>
      <c r="D141" s="8">
        <v>0</v>
      </c>
      <c r="E141" s="7">
        <v>0</v>
      </c>
      <c r="F141" s="8">
        <v>0</v>
      </c>
      <c r="G141" s="7">
        <v>0</v>
      </c>
      <c r="H141" s="8">
        <v>1</v>
      </c>
      <c r="I141" s="7">
        <v>0.5</v>
      </c>
      <c r="J141" s="8">
        <v>0</v>
      </c>
      <c r="K141" s="7">
        <v>0</v>
      </c>
      <c r="L141" s="8">
        <v>0</v>
      </c>
      <c r="M141" s="188">
        <v>0</v>
      </c>
      <c r="N141" s="198">
        <v>0</v>
      </c>
      <c r="O141" s="199">
        <v>0</v>
      </c>
      <c r="P141" s="128"/>
      <c r="R141" s="115"/>
      <c r="S141" s="116"/>
      <c r="T141" s="128"/>
      <c r="U141" s="131"/>
      <c r="V141" s="117"/>
      <c r="W141" s="131"/>
      <c r="X141" s="2"/>
      <c r="Y141" s="126"/>
      <c r="Z141" s="2"/>
      <c r="AA141" s="126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60" ht="15" customHeight="1">
      <c r="A142" s="34" t="s">
        <v>63</v>
      </c>
      <c r="B142" s="10">
        <v>0</v>
      </c>
      <c r="C142" s="11">
        <v>0</v>
      </c>
      <c r="D142" s="12">
        <v>1</v>
      </c>
      <c r="E142" s="11">
        <v>0.125</v>
      </c>
      <c r="F142" s="12">
        <v>2</v>
      </c>
      <c r="G142" s="13">
        <v>0.25</v>
      </c>
      <c r="H142" s="12">
        <v>1</v>
      </c>
      <c r="I142" s="11">
        <v>0.125</v>
      </c>
      <c r="J142" s="12">
        <v>2</v>
      </c>
      <c r="K142" s="11">
        <v>0.25</v>
      </c>
      <c r="L142" s="12">
        <v>1</v>
      </c>
      <c r="M142" s="189">
        <v>0.125</v>
      </c>
      <c r="N142" s="196">
        <v>1</v>
      </c>
      <c r="O142" s="197">
        <v>0.125</v>
      </c>
      <c r="P142" s="128"/>
      <c r="R142" s="115"/>
      <c r="S142" s="120"/>
      <c r="T142" s="128"/>
      <c r="U142" s="131"/>
      <c r="V142" s="117"/>
      <c r="W142" s="131"/>
      <c r="X142" s="2"/>
      <c r="Y142" s="126"/>
      <c r="Z142" s="2"/>
      <c r="AA142" s="126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60" ht="15" customHeight="1" thickBot="1">
      <c r="A143" s="35" t="s">
        <v>64</v>
      </c>
      <c r="B143" s="15">
        <v>1</v>
      </c>
      <c r="C143" s="103">
        <v>0.1</v>
      </c>
      <c r="D143" s="104">
        <v>1</v>
      </c>
      <c r="E143" s="103">
        <v>0.1</v>
      </c>
      <c r="F143" s="104">
        <v>2</v>
      </c>
      <c r="G143" s="103">
        <v>0.2</v>
      </c>
      <c r="H143" s="104">
        <v>2</v>
      </c>
      <c r="I143" s="103">
        <v>0.2</v>
      </c>
      <c r="J143" s="104">
        <v>2</v>
      </c>
      <c r="K143" s="103">
        <v>0.2</v>
      </c>
      <c r="L143" s="104">
        <v>1</v>
      </c>
      <c r="M143" s="103">
        <v>0.1</v>
      </c>
      <c r="N143" s="194">
        <v>1</v>
      </c>
      <c r="O143" s="195">
        <v>0.1</v>
      </c>
      <c r="P143" s="128"/>
      <c r="Q143" s="128"/>
      <c r="R143" s="115"/>
      <c r="S143" s="116"/>
      <c r="T143" s="115"/>
      <c r="U143" s="116"/>
      <c r="V143" s="115"/>
      <c r="W143" s="116"/>
      <c r="X143" s="128"/>
      <c r="Y143" s="128"/>
      <c r="Z143" s="128"/>
      <c r="AA143" s="128"/>
      <c r="AB143" s="128"/>
      <c r="AC143" s="128"/>
      <c r="AD143" s="128"/>
      <c r="AE143" s="128"/>
      <c r="AF143" s="115"/>
      <c r="AG143" s="116"/>
      <c r="AH143" s="115"/>
      <c r="AI143" s="116"/>
      <c r="AJ143" s="128"/>
      <c r="AK143" s="117"/>
      <c r="AL143" s="117"/>
      <c r="AM143" s="117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5" customHeight="1" thickTop="1">
      <c r="A144" s="132" t="s">
        <v>247</v>
      </c>
      <c r="B144" s="57"/>
      <c r="C144" s="115"/>
      <c r="D144" s="116"/>
      <c r="E144" s="115"/>
      <c r="F144" s="120"/>
      <c r="G144" s="115"/>
      <c r="H144" s="116"/>
      <c r="I144" s="115"/>
      <c r="J144" s="116"/>
      <c r="K144" s="115"/>
      <c r="L144" s="116"/>
      <c r="M144" s="115"/>
      <c r="N144" s="116"/>
      <c r="O144" s="115"/>
      <c r="P144" s="120"/>
      <c r="Q144" s="115"/>
      <c r="R144" s="116"/>
      <c r="S144" s="115"/>
      <c r="T144" s="116"/>
      <c r="U144" s="115"/>
      <c r="V144" s="120"/>
      <c r="W144" s="115"/>
      <c r="X144" s="116"/>
      <c r="Y144" s="115"/>
      <c r="Z144" s="116"/>
      <c r="AA144" s="115"/>
      <c r="AB144" s="116"/>
      <c r="AC144" s="115"/>
      <c r="AD144" s="116"/>
      <c r="AE144" s="115"/>
      <c r="AF144" s="120"/>
      <c r="AG144" s="115"/>
      <c r="AH144" s="116"/>
      <c r="AI144" s="115"/>
      <c r="AJ144" s="116"/>
      <c r="AK144" s="128"/>
      <c r="AL144" s="128"/>
      <c r="AM144" s="128"/>
    </row>
    <row r="145" spans="1:60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60" ht="15" customHeight="1" thickBot="1">
      <c r="A146" s="290" t="s">
        <v>122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"/>
      <c r="U146" s="2"/>
    </row>
    <row r="147" spans="1:60" ht="15" customHeight="1" thickTop="1">
      <c r="A147" s="312"/>
      <c r="B147" s="274" t="s">
        <v>123</v>
      </c>
      <c r="C147" s="275"/>
      <c r="D147" s="275"/>
      <c r="E147" s="275"/>
      <c r="F147" s="284" t="s">
        <v>124</v>
      </c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6"/>
      <c r="T147" s="2"/>
      <c r="U147" s="2"/>
    </row>
    <row r="148" spans="1:60" ht="30" customHeight="1">
      <c r="A148" s="313"/>
      <c r="B148" s="331" t="s">
        <v>14</v>
      </c>
      <c r="C148" s="291"/>
      <c r="D148" s="291" t="s">
        <v>15</v>
      </c>
      <c r="E148" s="291"/>
      <c r="F148" s="287" t="s">
        <v>16</v>
      </c>
      <c r="G148" s="288"/>
      <c r="H148" s="291" t="s">
        <v>17</v>
      </c>
      <c r="I148" s="291"/>
      <c r="J148" s="291" t="s">
        <v>18</v>
      </c>
      <c r="K148" s="291"/>
      <c r="L148" s="287" t="s">
        <v>19</v>
      </c>
      <c r="M148" s="288"/>
      <c r="N148" s="291" t="s">
        <v>125</v>
      </c>
      <c r="O148" s="291"/>
      <c r="P148" s="355" t="s">
        <v>20</v>
      </c>
      <c r="Q148" s="355"/>
      <c r="R148" s="356" t="s">
        <v>126</v>
      </c>
      <c r="S148" s="357"/>
      <c r="T148" s="2"/>
      <c r="U148" s="2"/>
    </row>
    <row r="149" spans="1:60" ht="15" customHeight="1" thickBot="1">
      <c r="A149" s="314"/>
      <c r="B149" s="3" t="s">
        <v>1</v>
      </c>
      <c r="C149" s="4" t="s">
        <v>6</v>
      </c>
      <c r="D149" s="4" t="s">
        <v>1</v>
      </c>
      <c r="E149" s="4" t="s">
        <v>6</v>
      </c>
      <c r="F149" s="4" t="s">
        <v>1</v>
      </c>
      <c r="G149" s="4" t="s">
        <v>6</v>
      </c>
      <c r="H149" s="4" t="s">
        <v>1</v>
      </c>
      <c r="I149" s="4" t="s">
        <v>6</v>
      </c>
      <c r="J149" s="4" t="s">
        <v>1</v>
      </c>
      <c r="K149" s="4" t="s">
        <v>6</v>
      </c>
      <c r="L149" s="4" t="s">
        <v>1</v>
      </c>
      <c r="M149" s="4" t="s">
        <v>6</v>
      </c>
      <c r="N149" s="4" t="s">
        <v>1</v>
      </c>
      <c r="O149" s="4" t="s">
        <v>6</v>
      </c>
      <c r="P149" s="4" t="s">
        <v>1</v>
      </c>
      <c r="Q149" s="4" t="s">
        <v>6</v>
      </c>
      <c r="R149" s="4" t="s">
        <v>1</v>
      </c>
      <c r="S149" s="5" t="s">
        <v>6</v>
      </c>
      <c r="T149" s="2"/>
      <c r="U149" s="2"/>
    </row>
    <row r="150" spans="1:60" ht="15" customHeight="1" thickTop="1">
      <c r="A150" s="33" t="s">
        <v>62</v>
      </c>
      <c r="B150" s="6">
        <v>9</v>
      </c>
      <c r="C150" s="7">
        <v>0.75</v>
      </c>
      <c r="D150" s="8">
        <v>3</v>
      </c>
      <c r="E150" s="7">
        <v>0.25</v>
      </c>
      <c r="F150" s="8">
        <v>8</v>
      </c>
      <c r="G150" s="7">
        <v>0.66669999999999996</v>
      </c>
      <c r="H150" s="8">
        <v>0</v>
      </c>
      <c r="I150" s="7">
        <v>0</v>
      </c>
      <c r="J150" s="8">
        <v>0</v>
      </c>
      <c r="K150" s="7">
        <v>0</v>
      </c>
      <c r="L150" s="8">
        <v>0</v>
      </c>
      <c r="M150" s="7">
        <v>0</v>
      </c>
      <c r="N150" s="8">
        <v>3</v>
      </c>
      <c r="O150" s="7">
        <v>0.25</v>
      </c>
      <c r="P150" s="8">
        <v>0</v>
      </c>
      <c r="Q150" s="7">
        <v>0</v>
      </c>
      <c r="R150" s="8">
        <v>1</v>
      </c>
      <c r="S150" s="9">
        <v>8.3299999999999999E-2</v>
      </c>
      <c r="T150" s="2"/>
      <c r="U150" s="2"/>
    </row>
    <row r="151" spans="1:60" ht="15" customHeight="1">
      <c r="A151" s="34" t="s">
        <v>63</v>
      </c>
      <c r="B151" s="10">
        <v>10</v>
      </c>
      <c r="C151" s="11">
        <v>0.71430000000000005</v>
      </c>
      <c r="D151" s="12">
        <v>4</v>
      </c>
      <c r="E151" s="11">
        <v>0.28570000000000001</v>
      </c>
      <c r="F151" s="12">
        <v>10</v>
      </c>
      <c r="G151" s="11">
        <v>0.71430000000000005</v>
      </c>
      <c r="H151" s="12">
        <v>0</v>
      </c>
      <c r="I151" s="11">
        <v>0</v>
      </c>
      <c r="J151" s="12">
        <v>0</v>
      </c>
      <c r="K151" s="11">
        <v>0</v>
      </c>
      <c r="L151" s="12">
        <v>0</v>
      </c>
      <c r="M151" s="13">
        <v>0</v>
      </c>
      <c r="N151" s="12">
        <v>3</v>
      </c>
      <c r="O151" s="11">
        <v>0.21429999999999999</v>
      </c>
      <c r="P151" s="12">
        <v>1</v>
      </c>
      <c r="Q151" s="11">
        <v>7.1400000000000005E-2</v>
      </c>
      <c r="R151" s="12">
        <v>0</v>
      </c>
      <c r="S151" s="14">
        <v>0</v>
      </c>
      <c r="T151" s="2"/>
      <c r="U151" s="2"/>
      <c r="AK151" s="19"/>
      <c r="AL151" s="20"/>
      <c r="AM151" s="19"/>
      <c r="AN151" s="20"/>
      <c r="AO151" s="19"/>
      <c r="AP151" s="20"/>
      <c r="AQ151" s="19"/>
      <c r="AR151" s="21"/>
      <c r="AS151" s="19"/>
      <c r="AT151" s="20"/>
      <c r="AU151" s="19"/>
      <c r="AV151" s="20"/>
      <c r="AW151" s="19"/>
      <c r="AX151" s="20"/>
      <c r="AY151" s="19"/>
      <c r="AZ151" s="20"/>
      <c r="BA151" s="19"/>
      <c r="BB151" s="21"/>
      <c r="BC151" s="19"/>
      <c r="BD151" s="21"/>
      <c r="BE151" s="19"/>
      <c r="BF151" s="20"/>
      <c r="BG151" s="19"/>
      <c r="BH151" s="20"/>
    </row>
    <row r="152" spans="1:60" ht="15" customHeight="1" thickBot="1">
      <c r="A152" s="35" t="s">
        <v>64</v>
      </c>
      <c r="B152" s="15">
        <f>SUM(B150:B151)</f>
        <v>19</v>
      </c>
      <c r="C152" s="103">
        <f>B152/$B$17</f>
        <v>0.73076923076923073</v>
      </c>
      <c r="D152" s="104">
        <f>SUM(D150:D151)</f>
        <v>7</v>
      </c>
      <c r="E152" s="103">
        <f>D152/$B$17</f>
        <v>0.26923076923076922</v>
      </c>
      <c r="F152" s="104">
        <f>SUM(F150:F151)</f>
        <v>18</v>
      </c>
      <c r="G152" s="103">
        <f>F152/$B$17</f>
        <v>0.69230769230769229</v>
      </c>
      <c r="H152" s="104">
        <f>SUM(H150:H151)</f>
        <v>0</v>
      </c>
      <c r="I152" s="103">
        <f>H152/$B$17</f>
        <v>0</v>
      </c>
      <c r="J152" s="104">
        <f>SUM(J150:J151)</f>
        <v>0</v>
      </c>
      <c r="K152" s="103">
        <f>J152/$B$17</f>
        <v>0</v>
      </c>
      <c r="L152" s="104">
        <f>SUM(L150:L151)</f>
        <v>0</v>
      </c>
      <c r="M152" s="103">
        <f>L152/$B$17</f>
        <v>0</v>
      </c>
      <c r="N152" s="104">
        <f>SUM(N150:N151)</f>
        <v>6</v>
      </c>
      <c r="O152" s="103">
        <f>N152/$B$17</f>
        <v>0.23076923076923078</v>
      </c>
      <c r="P152" s="104">
        <f>SUM(P150:P151)</f>
        <v>1</v>
      </c>
      <c r="Q152" s="103">
        <f>P152/$B$17</f>
        <v>3.8461538461538464E-2</v>
      </c>
      <c r="R152" s="104">
        <f>SUM(R150:R151)</f>
        <v>1</v>
      </c>
      <c r="S152" s="98">
        <f>R152/$B$17</f>
        <v>3.8461538461538464E-2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5" customHeight="1" thickTop="1">
      <c r="A153" s="57"/>
      <c r="B153" s="57"/>
      <c r="C153" s="115"/>
      <c r="D153" s="116"/>
      <c r="E153" s="115"/>
      <c r="F153" s="116"/>
      <c r="G153" s="115"/>
      <c r="H153" s="116"/>
      <c r="I153" s="115"/>
      <c r="J153" s="116"/>
      <c r="K153" s="115"/>
      <c r="L153" s="120"/>
      <c r="M153" s="115"/>
      <c r="N153" s="120"/>
      <c r="O153" s="115"/>
      <c r="P153" s="116"/>
      <c r="Q153" s="115"/>
      <c r="R153" s="116"/>
      <c r="S153" s="115"/>
      <c r="T153" s="116"/>
      <c r="U153" s="6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0" ht="15" customHeight="1">
      <c r="B154" s="18"/>
      <c r="C154" s="18"/>
      <c r="D154" s="19"/>
      <c r="E154" s="116"/>
      <c r="F154" s="115"/>
      <c r="G154" s="116"/>
      <c r="H154" s="115"/>
      <c r="I154" s="116"/>
      <c r="J154" s="115"/>
      <c r="K154" s="116"/>
      <c r="L154" s="115"/>
      <c r="M154" s="120"/>
      <c r="N154" s="115"/>
      <c r="O154" s="120"/>
      <c r="P154" s="115"/>
      <c r="Q154" s="116"/>
      <c r="R154" s="115"/>
      <c r="S154" s="116"/>
      <c r="T154" s="115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0" ht="15" customHeight="1" thickBot="1">
      <c r="B155" s="304" t="s">
        <v>226</v>
      </c>
      <c r="C155" s="304"/>
      <c r="D155" s="304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60" ht="15" customHeight="1" thickTop="1">
      <c r="A156" s="148"/>
      <c r="B156" s="143"/>
      <c r="C156" s="305" t="s">
        <v>227</v>
      </c>
      <c r="D156" s="306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2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60" ht="15" customHeight="1">
      <c r="A157" s="148"/>
      <c r="B157" s="143"/>
      <c r="C157" s="399" t="s">
        <v>271</v>
      </c>
      <c r="D157" s="400"/>
      <c r="E157" s="398"/>
      <c r="F157" s="377"/>
      <c r="G157" s="128"/>
      <c r="H157" s="128"/>
      <c r="I157" s="377"/>
      <c r="J157" s="378"/>
      <c r="K157" s="377"/>
      <c r="L157" s="378"/>
      <c r="M157" s="377"/>
      <c r="N157" s="378"/>
      <c r="O157" s="377"/>
      <c r="P157" s="378"/>
      <c r="Q157" s="377"/>
      <c r="R157" s="378"/>
      <c r="S157" s="377"/>
      <c r="T157" s="378"/>
      <c r="U157" s="2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60" ht="15" customHeight="1" thickBot="1">
      <c r="A158" s="148"/>
      <c r="B158" s="146"/>
      <c r="C158" s="3" t="s">
        <v>1</v>
      </c>
      <c r="D158" s="95" t="s">
        <v>6</v>
      </c>
      <c r="E158" s="176"/>
      <c r="F158" s="176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20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60" ht="15" customHeight="1" thickTop="1">
      <c r="A159" s="148"/>
      <c r="B159" s="150" t="s">
        <v>62</v>
      </c>
      <c r="C159" s="6">
        <v>0</v>
      </c>
      <c r="D159" s="96">
        <v>0</v>
      </c>
      <c r="E159" s="115"/>
      <c r="F159" s="116"/>
      <c r="G159" s="115"/>
      <c r="H159" s="116"/>
      <c r="I159" s="115"/>
      <c r="J159" s="116"/>
      <c r="K159" s="115"/>
      <c r="L159" s="116"/>
      <c r="M159" s="115"/>
      <c r="N159" s="116"/>
      <c r="O159" s="115"/>
      <c r="P159" s="116"/>
      <c r="Q159" s="115"/>
      <c r="R159" s="116"/>
      <c r="S159" s="115"/>
      <c r="T159" s="116"/>
      <c r="U159" s="2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60" ht="15" customHeight="1">
      <c r="A160" s="148"/>
      <c r="B160" s="147" t="s">
        <v>63</v>
      </c>
      <c r="C160" s="10">
        <v>1</v>
      </c>
      <c r="D160" s="97">
        <v>1</v>
      </c>
      <c r="E160" s="115"/>
      <c r="F160" s="116"/>
      <c r="G160" s="115"/>
      <c r="H160" s="116"/>
      <c r="I160" s="277"/>
      <c r="J160" s="277"/>
      <c r="K160" s="92"/>
      <c r="L160" s="116"/>
      <c r="M160" s="115"/>
      <c r="N160" s="120"/>
      <c r="O160" s="115"/>
      <c r="P160" s="116"/>
      <c r="Q160" s="115"/>
      <c r="R160" s="116"/>
      <c r="S160" s="115"/>
      <c r="T160" s="116"/>
      <c r="U160" s="2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1" ht="15" customHeight="1" thickBot="1">
      <c r="A161" s="148"/>
      <c r="B161" s="149" t="s">
        <v>64</v>
      </c>
      <c r="C161" s="15">
        <f>SUM(C159:C160)</f>
        <v>1</v>
      </c>
      <c r="D161" s="98">
        <f>C161/P152</f>
        <v>1</v>
      </c>
      <c r="E161" s="115"/>
      <c r="F161" s="116"/>
      <c r="G161" s="115"/>
      <c r="H161" s="116"/>
      <c r="I161" s="177"/>
      <c r="J161" s="177"/>
      <c r="K161" s="92"/>
      <c r="L161" s="120"/>
      <c r="M161" s="115"/>
      <c r="N161" s="120"/>
      <c r="O161" s="115"/>
      <c r="P161" s="116"/>
      <c r="Q161" s="115"/>
      <c r="R161" s="116"/>
      <c r="S161" s="115"/>
      <c r="T161" s="116"/>
      <c r="U161" s="2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5" customHeight="1" thickTop="1">
      <c r="B162" s="18"/>
      <c r="C162" s="18"/>
      <c r="D162" s="19"/>
      <c r="E162" s="20"/>
      <c r="F162" s="19"/>
      <c r="G162" s="20"/>
      <c r="H162" s="19"/>
      <c r="I162" s="119"/>
      <c r="J162" s="187"/>
      <c r="K162" s="92"/>
      <c r="L162" s="19"/>
      <c r="M162" s="21"/>
      <c r="N162" s="19"/>
      <c r="O162" s="21"/>
      <c r="P162" s="19"/>
      <c r="Q162" s="20"/>
      <c r="R162" s="19"/>
      <c r="S162" s="20"/>
      <c r="T162" s="19"/>
      <c r="U162" s="20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5" customHeight="1" thickBot="1">
      <c r="B163" s="309" t="s">
        <v>228</v>
      </c>
      <c r="C163" s="309"/>
      <c r="D163" s="309"/>
      <c r="E163" s="133"/>
      <c r="F163" s="133"/>
      <c r="G163" s="133"/>
      <c r="H163" s="133"/>
      <c r="I163" s="119"/>
      <c r="J163" s="187"/>
      <c r="K163" s="92"/>
      <c r="L163" s="21"/>
      <c r="M163" s="19"/>
      <c r="N163" s="21"/>
      <c r="O163" s="19"/>
      <c r="P163" s="20"/>
      <c r="Q163" s="19"/>
      <c r="R163" s="20"/>
      <c r="S163" s="19"/>
      <c r="T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1" ht="15" customHeight="1" thickTop="1">
      <c r="B164" s="142"/>
      <c r="C164" s="307" t="s">
        <v>229</v>
      </c>
      <c r="D164" s="308"/>
      <c r="E164" s="135"/>
      <c r="F164" s="135"/>
      <c r="G164" s="135"/>
      <c r="H164" s="135"/>
      <c r="I164" s="135"/>
      <c r="J164" s="135"/>
      <c r="K164" s="128"/>
      <c r="L164" s="21"/>
      <c r="M164" s="19"/>
      <c r="N164" s="21"/>
      <c r="O164" s="19"/>
      <c r="P164" s="20"/>
      <c r="Q164" s="19"/>
      <c r="R164" s="20"/>
      <c r="S164" s="19"/>
      <c r="T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1" ht="15" customHeight="1">
      <c r="B165" s="143"/>
      <c r="C165" s="382" t="s">
        <v>272</v>
      </c>
      <c r="D165" s="383"/>
      <c r="E165" s="377"/>
      <c r="F165" s="378"/>
      <c r="G165" s="377"/>
      <c r="H165" s="378"/>
      <c r="I165" s="377"/>
      <c r="J165" s="378"/>
      <c r="K165" s="128"/>
      <c r="L165" s="21"/>
      <c r="M165" s="19"/>
      <c r="N165" s="21"/>
      <c r="O165" s="19"/>
      <c r="P165" s="20"/>
      <c r="Q165" s="19"/>
      <c r="R165" s="20"/>
      <c r="S165" s="19"/>
      <c r="T165" s="2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1" ht="15" customHeight="1" thickBot="1">
      <c r="B166" s="144"/>
      <c r="C166" s="145" t="s">
        <v>1</v>
      </c>
      <c r="D166" s="137" t="s">
        <v>6</v>
      </c>
      <c r="E166" s="136"/>
      <c r="F166" s="136"/>
      <c r="G166" s="175"/>
      <c r="H166" s="175"/>
      <c r="I166" s="175"/>
      <c r="J166" s="175"/>
      <c r="K166" s="128"/>
      <c r="L166" s="21"/>
      <c r="M166" s="19"/>
      <c r="N166" s="21"/>
      <c r="O166" s="19"/>
      <c r="P166" s="20"/>
      <c r="Q166" s="19"/>
      <c r="R166" s="20"/>
      <c r="S166" s="19"/>
      <c r="T166" s="2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1" ht="15" customHeight="1" thickTop="1">
      <c r="B167" s="138" t="s">
        <v>62</v>
      </c>
      <c r="C167" s="10">
        <v>1</v>
      </c>
      <c r="D167" s="96">
        <v>1</v>
      </c>
      <c r="E167" s="115"/>
      <c r="F167" s="116"/>
      <c r="G167" s="115"/>
      <c r="H167" s="116"/>
      <c r="I167" s="115"/>
      <c r="J167" s="116"/>
      <c r="K167" s="128"/>
      <c r="L167" s="21"/>
      <c r="M167" s="19"/>
      <c r="N167" s="21"/>
      <c r="O167" s="19"/>
      <c r="P167" s="20"/>
      <c r="Q167" s="19"/>
      <c r="R167" s="20"/>
      <c r="S167" s="19"/>
      <c r="T167" s="2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1" ht="15" customHeight="1">
      <c r="B168" s="138" t="s">
        <v>63</v>
      </c>
      <c r="C168" s="10">
        <v>0</v>
      </c>
      <c r="D168" s="97">
        <v>0</v>
      </c>
      <c r="E168" s="115"/>
      <c r="F168" s="116"/>
      <c r="G168" s="115"/>
      <c r="H168" s="116"/>
      <c r="I168" s="115"/>
      <c r="J168" s="116"/>
      <c r="K168" s="128"/>
      <c r="L168" s="21"/>
      <c r="M168" s="19"/>
      <c r="N168" s="21"/>
      <c r="O168" s="19"/>
      <c r="P168" s="20"/>
      <c r="Q168" s="19"/>
      <c r="R168" s="20"/>
      <c r="S168" s="19"/>
      <c r="T168" s="2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1" ht="15" customHeight="1" thickBot="1">
      <c r="B169" s="139" t="s">
        <v>64</v>
      </c>
      <c r="C169" s="140">
        <f>SUM(C167:C168)</f>
        <v>1</v>
      </c>
      <c r="D169" s="141">
        <f>C169/P152</f>
        <v>1</v>
      </c>
      <c r="E169" s="115"/>
      <c r="F169" s="116"/>
      <c r="G169" s="115"/>
      <c r="H169" s="116"/>
      <c r="I169" s="115"/>
      <c r="J169" s="116"/>
      <c r="K169" s="128"/>
      <c r="L169" s="21"/>
      <c r="M169" s="19"/>
      <c r="N169" s="21"/>
      <c r="O169" s="19"/>
      <c r="P169" s="20"/>
      <c r="Q169" s="19"/>
      <c r="R169" s="20"/>
      <c r="S169" s="19"/>
      <c r="T169" s="20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5" customHeight="1" thickTop="1">
      <c r="A170" s="151"/>
      <c r="B170" s="57"/>
      <c r="C170" s="57"/>
      <c r="D170" s="115"/>
      <c r="E170" s="116"/>
      <c r="F170" s="115"/>
      <c r="G170" s="116"/>
      <c r="H170" s="115"/>
      <c r="I170" s="116"/>
      <c r="J170" s="115"/>
      <c r="K170" s="116"/>
      <c r="L170" s="115"/>
      <c r="M170" s="120"/>
      <c r="N170" s="115"/>
      <c r="O170" s="120"/>
      <c r="P170" s="115"/>
      <c r="Q170" s="116"/>
      <c r="R170" s="115"/>
      <c r="S170" s="116"/>
      <c r="T170" s="115"/>
      <c r="U170" s="11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1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1" ht="15" customHeight="1" thickBot="1">
      <c r="A172" s="290" t="s">
        <v>127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1" ht="60" customHeight="1" thickTop="1">
      <c r="A173" s="312"/>
      <c r="B173" s="274" t="s">
        <v>128</v>
      </c>
      <c r="C173" s="275"/>
      <c r="D173" s="275" t="s">
        <v>129</v>
      </c>
      <c r="E173" s="275"/>
      <c r="F173" s="284" t="s">
        <v>130</v>
      </c>
      <c r="G173" s="293"/>
      <c r="H173" s="275" t="s">
        <v>131</v>
      </c>
      <c r="I173" s="275"/>
      <c r="J173" s="275" t="s">
        <v>132</v>
      </c>
      <c r="K173" s="275"/>
      <c r="L173" s="284" t="s">
        <v>133</v>
      </c>
      <c r="M173" s="293"/>
      <c r="N173" s="275" t="s">
        <v>134</v>
      </c>
      <c r="O173" s="275"/>
      <c r="P173" s="275" t="s">
        <v>135</v>
      </c>
      <c r="Q173" s="275"/>
      <c r="R173" s="275" t="s">
        <v>136</v>
      </c>
      <c r="S173" s="348"/>
      <c r="T173" s="2"/>
      <c r="U173" s="414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4"/>
      <c r="AG173" s="414"/>
      <c r="AH173" s="414"/>
      <c r="AI173" s="414"/>
      <c r="AJ173" s="414"/>
      <c r="AK173" s="414"/>
      <c r="AL173" s="414"/>
      <c r="AM173" s="414"/>
      <c r="AN173" s="414"/>
      <c r="AO173" s="414"/>
      <c r="AP173" s="414"/>
      <c r="AQ173" s="414"/>
      <c r="AR173" s="414"/>
      <c r="AS173" s="414"/>
      <c r="AT173" s="414"/>
      <c r="AU173" s="414"/>
      <c r="AV173" s="414"/>
      <c r="AW173" s="414"/>
      <c r="AX173" s="414"/>
      <c r="AY173" s="414"/>
      <c r="AZ173" s="414"/>
      <c r="BA173" s="414"/>
      <c r="BB173" s="414"/>
      <c r="BC173" s="414"/>
      <c r="BD173" s="414"/>
      <c r="BE173" s="128"/>
      <c r="BF173" s="117"/>
      <c r="BG173" s="117"/>
      <c r="BH173" s="117"/>
    </row>
    <row r="174" spans="1:61" ht="15" customHeight="1" thickBot="1">
      <c r="A174" s="314"/>
      <c r="B174" s="3" t="s">
        <v>1</v>
      </c>
      <c r="C174" s="4" t="s">
        <v>6</v>
      </c>
      <c r="D174" s="4" t="s">
        <v>1</v>
      </c>
      <c r="E174" s="4" t="s">
        <v>6</v>
      </c>
      <c r="F174" s="4" t="s">
        <v>1</v>
      </c>
      <c r="G174" s="4" t="s">
        <v>6</v>
      </c>
      <c r="H174" s="4" t="s">
        <v>1</v>
      </c>
      <c r="I174" s="4" t="s">
        <v>6</v>
      </c>
      <c r="J174" s="4" t="s">
        <v>1</v>
      </c>
      <c r="K174" s="4" t="s">
        <v>6</v>
      </c>
      <c r="L174" s="4" t="s">
        <v>1</v>
      </c>
      <c r="M174" s="4" t="s">
        <v>6</v>
      </c>
      <c r="N174" s="4" t="s">
        <v>1</v>
      </c>
      <c r="O174" s="4" t="s">
        <v>6</v>
      </c>
      <c r="P174" s="4" t="s">
        <v>1</v>
      </c>
      <c r="Q174" s="4" t="s">
        <v>6</v>
      </c>
      <c r="R174" s="4" t="s">
        <v>1</v>
      </c>
      <c r="S174" s="5" t="s">
        <v>6</v>
      </c>
      <c r="T174" s="2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414"/>
      <c r="AP174" s="414"/>
      <c r="AQ174" s="414"/>
      <c r="AR174" s="414"/>
      <c r="AS174" s="414"/>
      <c r="AT174" s="414"/>
      <c r="AU174" s="414"/>
      <c r="AV174" s="414"/>
      <c r="AW174" s="414"/>
      <c r="AX174" s="414"/>
      <c r="AY174" s="414"/>
      <c r="AZ174" s="414"/>
      <c r="BA174" s="414"/>
      <c r="BB174" s="414"/>
      <c r="BC174" s="414"/>
      <c r="BD174" s="414"/>
      <c r="BE174" s="233"/>
      <c r="BF174" s="117"/>
      <c r="BG174" s="117"/>
      <c r="BH174" s="117"/>
    </row>
    <row r="175" spans="1:61" ht="15" customHeight="1" thickTop="1">
      <c r="A175" s="33" t="s">
        <v>62</v>
      </c>
      <c r="B175" s="6">
        <v>2</v>
      </c>
      <c r="C175" s="7">
        <v>0.4</v>
      </c>
      <c r="D175" s="8">
        <v>1</v>
      </c>
      <c r="E175" s="7">
        <v>0.2</v>
      </c>
      <c r="F175" s="8">
        <v>6</v>
      </c>
      <c r="G175" s="7">
        <v>0.54545454545454541</v>
      </c>
      <c r="H175" s="8">
        <v>11</v>
      </c>
      <c r="I175" s="7">
        <v>0.91666666666666652</v>
      </c>
      <c r="J175" s="8">
        <v>0</v>
      </c>
      <c r="K175" s="7">
        <v>0</v>
      </c>
      <c r="L175" s="8">
        <v>0</v>
      </c>
      <c r="M175" s="7">
        <v>0</v>
      </c>
      <c r="N175" s="8">
        <v>1</v>
      </c>
      <c r="O175" s="7">
        <v>0.2</v>
      </c>
      <c r="P175" s="8">
        <v>0</v>
      </c>
      <c r="Q175" s="7">
        <v>0</v>
      </c>
      <c r="R175" s="8">
        <v>0</v>
      </c>
      <c r="S175" s="96">
        <v>0</v>
      </c>
      <c r="T175" s="2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117"/>
      <c r="BG175" s="117"/>
      <c r="BH175" s="117"/>
    </row>
    <row r="176" spans="1:61" ht="15" customHeight="1">
      <c r="A176" s="34" t="s">
        <v>63</v>
      </c>
      <c r="B176" s="10">
        <v>8</v>
      </c>
      <c r="C176" s="11">
        <v>0.8</v>
      </c>
      <c r="D176" s="12">
        <v>4</v>
      </c>
      <c r="E176" s="11">
        <v>0.4</v>
      </c>
      <c r="F176" s="12">
        <v>2</v>
      </c>
      <c r="G176" s="11">
        <v>0.16666666666666663</v>
      </c>
      <c r="H176" s="12">
        <v>9</v>
      </c>
      <c r="I176" s="11">
        <v>0.6428571428571429</v>
      </c>
      <c r="J176" s="12">
        <v>0</v>
      </c>
      <c r="K176" s="11">
        <v>0</v>
      </c>
      <c r="L176" s="12">
        <v>0</v>
      </c>
      <c r="M176" s="11">
        <v>0</v>
      </c>
      <c r="N176" s="12">
        <v>5</v>
      </c>
      <c r="O176" s="11">
        <v>0.5</v>
      </c>
      <c r="P176" s="12">
        <v>1</v>
      </c>
      <c r="Q176" s="11">
        <v>1</v>
      </c>
      <c r="R176" s="12">
        <v>0</v>
      </c>
      <c r="S176" s="97">
        <v>0</v>
      </c>
      <c r="T176" s="2"/>
      <c r="U176" s="124"/>
      <c r="V176" s="234"/>
      <c r="W176" s="124"/>
      <c r="X176" s="234"/>
      <c r="Y176" s="124"/>
      <c r="Z176" s="234"/>
      <c r="AA176" s="124"/>
      <c r="AB176" s="234"/>
      <c r="AC176" s="124"/>
      <c r="AD176" s="234"/>
      <c r="AE176" s="124"/>
      <c r="AF176" s="234"/>
      <c r="AG176" s="124"/>
      <c r="AH176" s="234"/>
      <c r="AI176" s="124"/>
      <c r="AJ176" s="234"/>
      <c r="AK176" s="124"/>
      <c r="AL176" s="234"/>
      <c r="AM176" s="124"/>
      <c r="AN176" s="234"/>
      <c r="AO176" s="124"/>
      <c r="AP176" s="234"/>
      <c r="AQ176" s="124"/>
      <c r="AR176" s="234"/>
      <c r="AS176" s="124"/>
      <c r="AT176" s="234"/>
      <c r="AU176" s="124"/>
      <c r="AV176" s="234"/>
      <c r="AW176" s="124"/>
      <c r="AX176" s="234"/>
      <c r="AY176" s="124"/>
      <c r="AZ176" s="234"/>
      <c r="BA176" s="124"/>
      <c r="BB176" s="234"/>
      <c r="BC176" s="124"/>
      <c r="BD176" s="234"/>
      <c r="BE176" s="233"/>
      <c r="BF176" s="117"/>
      <c r="BG176" s="117"/>
      <c r="BH176" s="117"/>
    </row>
    <row r="177" spans="1:61" ht="15" customHeight="1" thickBot="1">
      <c r="A177" s="35" t="s">
        <v>64</v>
      </c>
      <c r="B177" s="15">
        <f>SUM(B175:B176)</f>
        <v>10</v>
      </c>
      <c r="C177" s="16">
        <f>B177/SUM($B$177,$D$177,$F$177,$H$177,$J$177,$L$177,$N$177,$P$177,$R$177)</f>
        <v>0.2</v>
      </c>
      <c r="D177" s="17">
        <f>SUM(D175:D176)</f>
        <v>5</v>
      </c>
      <c r="E177" s="16">
        <f>D177/SUM($B$177,$D$177,$F$177,$H$177,$J$177,$L$177,$N$177,$P$177,$R$177)</f>
        <v>0.1</v>
      </c>
      <c r="F177" s="17">
        <f>SUM(F175:F176)</f>
        <v>8</v>
      </c>
      <c r="G177" s="16">
        <f>F177/SUM($B$177,$D$177,$F$177,$H$177,$J$177,$L$177,$N$177,$P$177,$R$177)</f>
        <v>0.16</v>
      </c>
      <c r="H177" s="17">
        <f>SUM(H175:H176)</f>
        <v>20</v>
      </c>
      <c r="I177" s="16">
        <f>H177/SUM($B$177,$D$177,$F$177,$H$177,$J$177,$L$177,$N$177,$P$177,$R$177)</f>
        <v>0.4</v>
      </c>
      <c r="J177" s="17">
        <f>SUM(J175:J176)</f>
        <v>0</v>
      </c>
      <c r="K177" s="16">
        <f>J177/SUM($B$177,$D$177,$F$177,$H$177,$J$177,$L$177,$N$177,$P$177,$R$177)</f>
        <v>0</v>
      </c>
      <c r="L177" s="17">
        <f>SUM(L175:L176)</f>
        <v>0</v>
      </c>
      <c r="M177" s="16">
        <f>L177/SUM($B$177,$D$177,$F$177,$H$177,$J$177,$L$177,$N$177,$P$177,$R$177)</f>
        <v>0</v>
      </c>
      <c r="N177" s="17">
        <f>SUM(N175:N176)</f>
        <v>6</v>
      </c>
      <c r="O177" s="16">
        <f>N177/SUM($B$177,$D$177,$F$177,$H$177,$J$177,$L$177,$N$177,$P$177,$R$177)</f>
        <v>0.12</v>
      </c>
      <c r="P177" s="17">
        <f>SUM(P175:P176)</f>
        <v>1</v>
      </c>
      <c r="Q177" s="16">
        <f>P177/SUM($B$177,$D$177,$F$177,$H$177,$J$177,$L$177,$N$177,$P$177,$R$177)</f>
        <v>0.02</v>
      </c>
      <c r="R177" s="17">
        <f>SUM(R175:R176)</f>
        <v>0</v>
      </c>
      <c r="S177" s="98">
        <f>R177/SUM($B$177,$D$177,$F$177,$H$177,$J$177,$L$177,$N$177,$P$177,$R$177)</f>
        <v>0</v>
      </c>
      <c r="T177" s="2"/>
      <c r="U177" s="124"/>
      <c r="V177" s="234"/>
      <c r="W177" s="124"/>
      <c r="X177" s="234"/>
      <c r="Y177" s="124"/>
      <c r="Z177" s="234"/>
      <c r="AA177" s="124"/>
      <c r="AB177" s="234"/>
      <c r="AC177" s="124"/>
      <c r="AD177" s="234"/>
      <c r="AE177" s="124"/>
      <c r="AF177" s="234"/>
      <c r="AG177" s="124"/>
      <c r="AH177" s="234"/>
      <c r="AI177" s="124"/>
      <c r="AJ177" s="234"/>
      <c r="AK177" s="124"/>
      <c r="AL177" s="234"/>
      <c r="AM177" s="124"/>
      <c r="AN177" s="234"/>
      <c r="AO177" s="124"/>
      <c r="AP177" s="234"/>
      <c r="AQ177" s="124"/>
      <c r="AR177" s="234"/>
      <c r="AS177" s="124"/>
      <c r="AT177" s="234"/>
      <c r="AU177" s="124"/>
      <c r="AV177" s="234"/>
      <c r="AW177" s="124"/>
      <c r="AX177" s="234"/>
      <c r="AY177" s="124"/>
      <c r="AZ177" s="234"/>
      <c r="BA177" s="124"/>
      <c r="BB177" s="234"/>
      <c r="BC177" s="124"/>
      <c r="BD177" s="234"/>
      <c r="BE177" s="233"/>
      <c r="BF177" s="117"/>
      <c r="BG177" s="117"/>
      <c r="BH177" s="117"/>
      <c r="BI177" s="2"/>
    </row>
    <row r="178" spans="1:61" ht="15" customHeight="1" thickTop="1">
      <c r="A178" s="132" t="s">
        <v>248</v>
      </c>
      <c r="B178" s="57"/>
      <c r="C178" s="115"/>
      <c r="D178" s="116"/>
      <c r="E178" s="115"/>
      <c r="F178" s="116"/>
      <c r="G178" s="115"/>
      <c r="H178" s="116"/>
      <c r="I178" s="115"/>
      <c r="J178" s="116"/>
      <c r="K178" s="115"/>
      <c r="L178" s="116"/>
      <c r="M178" s="115"/>
      <c r="N178" s="116"/>
      <c r="O178" s="115"/>
      <c r="P178" s="116"/>
      <c r="Q178" s="115"/>
      <c r="R178" s="116"/>
      <c r="S178" s="115"/>
      <c r="T178" s="116"/>
      <c r="U178" s="6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1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61" ht="15" customHeight="1" thickBot="1">
      <c r="A180" s="290" t="s">
        <v>236</v>
      </c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61" ht="15" customHeight="1" thickTop="1">
      <c r="A181" s="43"/>
      <c r="B181" s="375" t="s">
        <v>189</v>
      </c>
      <c r="C181" s="375"/>
      <c r="D181" s="375"/>
      <c r="E181" s="375"/>
      <c r="F181" s="375"/>
      <c r="G181" s="375"/>
      <c r="H181" s="375"/>
      <c r="I181" s="375"/>
      <c r="J181" s="375"/>
      <c r="K181" s="37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61" ht="75" customHeight="1">
      <c r="A182" s="313"/>
      <c r="B182" s="315" t="s">
        <v>137</v>
      </c>
      <c r="C182" s="316"/>
      <c r="D182" s="316" t="s">
        <v>138</v>
      </c>
      <c r="E182" s="316"/>
      <c r="F182" s="287" t="s">
        <v>139</v>
      </c>
      <c r="G182" s="288"/>
      <c r="H182" s="316" t="s">
        <v>140</v>
      </c>
      <c r="I182" s="316"/>
      <c r="J182" s="316" t="s">
        <v>141</v>
      </c>
      <c r="K182" s="33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61" ht="15" customHeight="1" thickBot="1">
      <c r="A183" s="314"/>
      <c r="B183" s="3" t="s">
        <v>12</v>
      </c>
      <c r="C183" s="4" t="s">
        <v>13</v>
      </c>
      <c r="D183" s="4" t="s">
        <v>12</v>
      </c>
      <c r="E183" s="4" t="s">
        <v>13</v>
      </c>
      <c r="F183" s="4" t="s">
        <v>12</v>
      </c>
      <c r="G183" s="4" t="s">
        <v>13</v>
      </c>
      <c r="H183" s="4" t="s">
        <v>12</v>
      </c>
      <c r="I183" s="4" t="s">
        <v>13</v>
      </c>
      <c r="J183" s="4" t="s">
        <v>12</v>
      </c>
      <c r="K183" s="5" t="s">
        <v>13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61" ht="15" customHeight="1" thickTop="1">
      <c r="A184" s="33" t="s">
        <v>62</v>
      </c>
      <c r="B184" s="36">
        <v>6.44</v>
      </c>
      <c r="C184" s="37">
        <v>0.53</v>
      </c>
      <c r="D184" s="37">
        <v>4.22</v>
      </c>
      <c r="E184" s="37">
        <v>1.92</v>
      </c>
      <c r="F184" s="37">
        <v>5.33</v>
      </c>
      <c r="G184" s="37">
        <v>1.5</v>
      </c>
      <c r="H184" s="37">
        <v>6.33</v>
      </c>
      <c r="I184" s="37">
        <v>0.87</v>
      </c>
      <c r="J184" s="37">
        <v>5.89</v>
      </c>
      <c r="K184" s="24">
        <v>0.93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61" ht="15" customHeight="1">
      <c r="A185" s="34" t="s">
        <v>63</v>
      </c>
      <c r="B185" s="38">
        <v>6</v>
      </c>
      <c r="C185" s="39">
        <v>0.91</v>
      </c>
      <c r="D185" s="39">
        <v>3.69</v>
      </c>
      <c r="E185" s="39">
        <v>1.84</v>
      </c>
      <c r="F185" s="39">
        <v>4.62</v>
      </c>
      <c r="G185" s="39">
        <v>1.45</v>
      </c>
      <c r="H185" s="39">
        <v>4.2300000000000004</v>
      </c>
      <c r="I185" s="39">
        <v>2.2000000000000002</v>
      </c>
      <c r="J185" s="39">
        <v>5.54</v>
      </c>
      <c r="K185" s="152">
        <v>1.1299999999999999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1" ht="15" customHeight="1" thickBot="1">
      <c r="A186" s="35" t="s">
        <v>64</v>
      </c>
      <c r="B186" s="40">
        <v>6.18</v>
      </c>
      <c r="C186" s="41">
        <v>0.8</v>
      </c>
      <c r="D186" s="41">
        <v>3.91</v>
      </c>
      <c r="E186" s="41">
        <v>1.85</v>
      </c>
      <c r="F186" s="41">
        <v>4.91</v>
      </c>
      <c r="G186" s="41">
        <v>1.48</v>
      </c>
      <c r="H186" s="41">
        <v>5.09</v>
      </c>
      <c r="I186" s="41">
        <v>2.04</v>
      </c>
      <c r="J186" s="41">
        <v>5.68</v>
      </c>
      <c r="K186" s="153">
        <v>1.04</v>
      </c>
      <c r="L186" s="70"/>
      <c r="M186" s="70"/>
      <c r="N186" s="9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1" ht="15" customHeight="1" thickTop="1">
      <c r="A187" s="57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61" ht="1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61" ht="15" customHeight="1" thickBot="1">
      <c r="A189" s="290" t="s">
        <v>237</v>
      </c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6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61" ht="15" customHeight="1" thickTop="1">
      <c r="A190" s="154"/>
      <c r="B190" s="405" t="s">
        <v>238</v>
      </c>
      <c r="C190" s="406"/>
      <c r="D190" s="406"/>
      <c r="E190" s="407"/>
      <c r="F190" s="408" t="s">
        <v>278</v>
      </c>
      <c r="G190" s="406"/>
      <c r="H190" s="406"/>
      <c r="I190" s="407"/>
      <c r="J190" s="416" t="s">
        <v>249</v>
      </c>
      <c r="K190" s="417"/>
      <c r="L190" s="417"/>
      <c r="M190" s="418"/>
      <c r="N190" s="6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61" ht="15" customHeight="1">
      <c r="A191" s="155"/>
      <c r="B191" s="379" t="s">
        <v>9</v>
      </c>
      <c r="C191" s="350"/>
      <c r="D191" s="349" t="s">
        <v>23</v>
      </c>
      <c r="E191" s="350"/>
      <c r="F191" s="349" t="s">
        <v>9</v>
      </c>
      <c r="G191" s="350"/>
      <c r="H191" s="349" t="s">
        <v>23</v>
      </c>
      <c r="I191" s="350"/>
      <c r="J191" s="349" t="s">
        <v>9</v>
      </c>
      <c r="K191" s="350"/>
      <c r="L191" s="380" t="s">
        <v>23</v>
      </c>
      <c r="M191" s="381"/>
      <c r="N191" s="6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61" ht="15" customHeight="1" thickBot="1">
      <c r="A192" s="156"/>
      <c r="B192" s="3" t="s">
        <v>1</v>
      </c>
      <c r="C192" s="4" t="s">
        <v>6</v>
      </c>
      <c r="D192" s="4" t="s">
        <v>1</v>
      </c>
      <c r="E192" s="4" t="s">
        <v>6</v>
      </c>
      <c r="F192" s="4" t="s">
        <v>1</v>
      </c>
      <c r="G192" s="4" t="s">
        <v>6</v>
      </c>
      <c r="H192" s="4" t="s">
        <v>1</v>
      </c>
      <c r="I192" s="4" t="s">
        <v>6</v>
      </c>
      <c r="J192" s="4" t="s">
        <v>1</v>
      </c>
      <c r="K192" s="4" t="s">
        <v>6</v>
      </c>
      <c r="L192" s="4" t="s">
        <v>1</v>
      </c>
      <c r="M192" s="95" t="s">
        <v>6</v>
      </c>
      <c r="N192" s="6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7" ht="15" customHeight="1" thickTop="1">
      <c r="A193" s="157" t="s">
        <v>62</v>
      </c>
      <c r="B193" s="6">
        <v>4</v>
      </c>
      <c r="C193" s="7">
        <v>0.33329999999999999</v>
      </c>
      <c r="D193" s="8">
        <v>8</v>
      </c>
      <c r="E193" s="7">
        <v>0.66669999999999996</v>
      </c>
      <c r="F193" s="8">
        <v>4</v>
      </c>
      <c r="G193" s="7">
        <v>0.5</v>
      </c>
      <c r="H193" s="8">
        <v>4</v>
      </c>
      <c r="I193" s="7">
        <v>0.5</v>
      </c>
      <c r="J193" s="8">
        <v>3</v>
      </c>
      <c r="K193" s="7">
        <v>0.375</v>
      </c>
      <c r="L193" s="8">
        <v>5</v>
      </c>
      <c r="M193" s="96">
        <v>0.625</v>
      </c>
      <c r="N193" s="6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7" ht="15" customHeight="1">
      <c r="A194" s="158" t="s">
        <v>63</v>
      </c>
      <c r="B194" s="10">
        <v>3</v>
      </c>
      <c r="C194" s="11">
        <v>0.21429999999999999</v>
      </c>
      <c r="D194" s="12">
        <v>11</v>
      </c>
      <c r="E194" s="11">
        <v>0.78569999999999995</v>
      </c>
      <c r="F194" s="12">
        <v>5</v>
      </c>
      <c r="G194" s="11">
        <v>0.45450000000000002</v>
      </c>
      <c r="H194" s="12">
        <v>6</v>
      </c>
      <c r="I194" s="11">
        <v>0.54549999999999998</v>
      </c>
      <c r="J194" s="12">
        <v>8</v>
      </c>
      <c r="K194" s="11">
        <v>0.72729999999999995</v>
      </c>
      <c r="L194" s="12">
        <v>3</v>
      </c>
      <c r="M194" s="97">
        <v>0.2727</v>
      </c>
      <c r="N194" s="6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7" ht="15" customHeight="1" thickBot="1">
      <c r="A195" s="159" t="s">
        <v>64</v>
      </c>
      <c r="B195" s="15">
        <f>SUM(B193:B194)</f>
        <v>7</v>
      </c>
      <c r="C195" s="103">
        <f>B195/$B$17</f>
        <v>0.26923076923076922</v>
      </c>
      <c r="D195" s="104">
        <f>SUM(D193:D194)</f>
        <v>19</v>
      </c>
      <c r="E195" s="103">
        <f>D195/$B$17</f>
        <v>0.73076923076923073</v>
      </c>
      <c r="F195" s="104">
        <f>SUM(F193:F194)</f>
        <v>9</v>
      </c>
      <c r="G195" s="103">
        <f>F195/$D$195</f>
        <v>0.47368421052631576</v>
      </c>
      <c r="H195" s="104">
        <f>SUM(H193:H194)</f>
        <v>10</v>
      </c>
      <c r="I195" s="103">
        <f>H195/$D$195</f>
        <v>0.52631578947368418</v>
      </c>
      <c r="J195" s="104">
        <f>SUM(J193:J194)</f>
        <v>11</v>
      </c>
      <c r="K195" s="103">
        <f>J195/$D$195</f>
        <v>0.57894736842105265</v>
      </c>
      <c r="L195" s="104">
        <f>SUM(L193:L194)</f>
        <v>8</v>
      </c>
      <c r="M195" s="98">
        <f>L195/$D$195</f>
        <v>0.42105263157894735</v>
      </c>
      <c r="N195" s="6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" customHeight="1">
      <c r="A196" s="75" t="s">
        <v>253</v>
      </c>
      <c r="B196" s="115"/>
      <c r="C196" s="116"/>
      <c r="D196" s="115"/>
      <c r="E196" s="116"/>
      <c r="F196" s="115"/>
      <c r="G196" s="116"/>
      <c r="H196" s="115"/>
      <c r="I196" s="116"/>
      <c r="J196" s="115"/>
      <c r="K196" s="116"/>
      <c r="L196" s="115"/>
      <c r="M196" s="116"/>
      <c r="N196" s="161"/>
      <c r="O196" s="62"/>
      <c r="P196" s="62"/>
      <c r="Q196" s="62"/>
      <c r="R196" s="62"/>
      <c r="S196" s="62"/>
      <c r="T196" s="62"/>
      <c r="U196" s="6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7" ht="1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"/>
      <c r="L197" s="2"/>
      <c r="M197" s="2"/>
      <c r="N197" s="6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7" ht="15" customHeight="1" thickBot="1">
      <c r="A198" s="290" t="s">
        <v>239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6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7" ht="30" customHeight="1" thickTop="1">
      <c r="A199" s="154"/>
      <c r="B199" s="405" t="s">
        <v>250</v>
      </c>
      <c r="C199" s="406"/>
      <c r="D199" s="406"/>
      <c r="E199" s="407"/>
      <c r="F199" s="408" t="s">
        <v>251</v>
      </c>
      <c r="G199" s="406"/>
      <c r="H199" s="406"/>
      <c r="I199" s="407"/>
      <c r="J199" s="416" t="s">
        <v>252</v>
      </c>
      <c r="K199" s="417"/>
      <c r="L199" s="417"/>
      <c r="M199" s="418"/>
      <c r="N199" s="6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7" ht="15" customHeight="1">
      <c r="A200" s="155"/>
      <c r="B200" s="379" t="s">
        <v>9</v>
      </c>
      <c r="C200" s="350"/>
      <c r="D200" s="349" t="s">
        <v>23</v>
      </c>
      <c r="E200" s="350"/>
      <c r="F200" s="349" t="s">
        <v>9</v>
      </c>
      <c r="G200" s="350"/>
      <c r="H200" s="349" t="s">
        <v>23</v>
      </c>
      <c r="I200" s="350"/>
      <c r="J200" s="349" t="s">
        <v>9</v>
      </c>
      <c r="K200" s="350"/>
      <c r="L200" s="380" t="s">
        <v>23</v>
      </c>
      <c r="M200" s="381"/>
      <c r="N200" s="6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7" ht="15" customHeight="1" thickBot="1">
      <c r="A201" s="156"/>
      <c r="B201" s="3" t="s">
        <v>1</v>
      </c>
      <c r="C201" s="4" t="s">
        <v>6</v>
      </c>
      <c r="D201" s="4" t="s">
        <v>1</v>
      </c>
      <c r="E201" s="4" t="s">
        <v>6</v>
      </c>
      <c r="F201" s="4" t="s">
        <v>1</v>
      </c>
      <c r="G201" s="4" t="s">
        <v>6</v>
      </c>
      <c r="H201" s="4" t="s">
        <v>1</v>
      </c>
      <c r="I201" s="4" t="s">
        <v>6</v>
      </c>
      <c r="J201" s="4" t="s">
        <v>1</v>
      </c>
      <c r="K201" s="4" t="s">
        <v>6</v>
      </c>
      <c r="L201" s="4" t="s">
        <v>1</v>
      </c>
      <c r="M201" s="95" t="s">
        <v>6</v>
      </c>
      <c r="N201" s="6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7" ht="15" customHeight="1" thickTop="1">
      <c r="A202" s="157" t="s">
        <v>62</v>
      </c>
      <c r="B202" s="6">
        <v>2</v>
      </c>
      <c r="C202" s="7">
        <v>0.25</v>
      </c>
      <c r="D202" s="8">
        <v>6</v>
      </c>
      <c r="E202" s="7">
        <v>0.75</v>
      </c>
      <c r="F202" s="8">
        <v>1</v>
      </c>
      <c r="G202" s="7">
        <v>0.125</v>
      </c>
      <c r="H202" s="8">
        <v>7</v>
      </c>
      <c r="I202" s="7">
        <v>0.875</v>
      </c>
      <c r="J202" s="8">
        <v>7</v>
      </c>
      <c r="K202" s="7">
        <v>0.875</v>
      </c>
      <c r="L202" s="8">
        <v>1</v>
      </c>
      <c r="M202" s="96">
        <v>0.125</v>
      </c>
      <c r="N202" s="6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7" ht="15" customHeight="1">
      <c r="A203" s="158" t="s">
        <v>63</v>
      </c>
      <c r="B203" s="10">
        <v>6</v>
      </c>
      <c r="C203" s="11">
        <v>0.54549999999999998</v>
      </c>
      <c r="D203" s="12">
        <v>5</v>
      </c>
      <c r="E203" s="11">
        <v>0.45450000000000002</v>
      </c>
      <c r="F203" s="12">
        <v>5</v>
      </c>
      <c r="G203" s="11">
        <v>0.45450000000000002</v>
      </c>
      <c r="H203" s="12">
        <v>6</v>
      </c>
      <c r="I203" s="11">
        <v>0.54549999999999998</v>
      </c>
      <c r="J203" s="12">
        <v>9</v>
      </c>
      <c r="K203" s="11">
        <v>0.81820000000000004</v>
      </c>
      <c r="L203" s="12">
        <v>2</v>
      </c>
      <c r="M203" s="97">
        <v>0.18179999999999999</v>
      </c>
      <c r="N203" s="69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7" ht="15" customHeight="1" thickBot="1">
      <c r="A204" s="159" t="s">
        <v>64</v>
      </c>
      <c r="B204" s="15">
        <f>SUM(B202:B203)</f>
        <v>8</v>
      </c>
      <c r="C204" s="103">
        <f>B204/$D$195</f>
        <v>0.42105263157894735</v>
      </c>
      <c r="D204" s="104">
        <f>SUM(D202:D203)</f>
        <v>11</v>
      </c>
      <c r="E204" s="103">
        <f>D204/$D$195</f>
        <v>0.57894736842105265</v>
      </c>
      <c r="F204" s="104">
        <f>SUM(F202:F203)</f>
        <v>6</v>
      </c>
      <c r="G204" s="103">
        <f>F204/$D$195</f>
        <v>0.31578947368421051</v>
      </c>
      <c r="H204" s="104">
        <f>SUM(H202:H203)</f>
        <v>13</v>
      </c>
      <c r="I204" s="103">
        <f>H204/$D$195</f>
        <v>0.68421052631578949</v>
      </c>
      <c r="J204" s="104">
        <f>SUM(J202:J203)</f>
        <v>16</v>
      </c>
      <c r="K204" s="103">
        <f>J204/$D$195</f>
        <v>0.84210526315789469</v>
      </c>
      <c r="L204" s="104">
        <f>SUM(L202:L203)</f>
        <v>3</v>
      </c>
      <c r="M204" s="98">
        <f>L204/$D$195</f>
        <v>0.15789473684210525</v>
      </c>
      <c r="N204" s="6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7" ht="15" customHeight="1">
      <c r="A205" s="75" t="s">
        <v>253</v>
      </c>
      <c r="B205" s="115"/>
      <c r="C205" s="116"/>
      <c r="D205" s="115"/>
      <c r="E205" s="116"/>
      <c r="F205" s="115"/>
      <c r="G205" s="116"/>
      <c r="H205" s="115"/>
      <c r="I205" s="116"/>
      <c r="J205" s="115"/>
      <c r="K205" s="116"/>
      <c r="L205" s="115"/>
      <c r="M205" s="116"/>
      <c r="N205" s="161"/>
      <c r="O205" s="62"/>
      <c r="P205" s="62"/>
      <c r="Q205" s="62"/>
      <c r="R205" s="62"/>
      <c r="S205" s="62"/>
      <c r="T205" s="62"/>
      <c r="U205" s="6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7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"/>
      <c r="M206" s="2"/>
      <c r="N206" s="6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7" ht="15" customHeight="1" thickBot="1">
      <c r="A207" s="290" t="s">
        <v>240</v>
      </c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"/>
      <c r="M207" s="6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7" ht="15" customHeight="1" thickTop="1" thickBot="1">
      <c r="A208" s="221"/>
      <c r="B208" s="403" t="s">
        <v>189</v>
      </c>
      <c r="C208" s="403"/>
      <c r="D208" s="403"/>
      <c r="E208" s="403"/>
      <c r="F208" s="403"/>
      <c r="G208" s="403"/>
      <c r="H208" s="403"/>
      <c r="I208" s="403"/>
      <c r="J208" s="403"/>
      <c r="K208" s="404"/>
      <c r="L208" s="69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47" ht="60" customHeight="1" thickTop="1">
      <c r="A209" s="224"/>
      <c r="B209" s="397" t="s">
        <v>242</v>
      </c>
      <c r="C209" s="390"/>
      <c r="D209" s="389" t="s">
        <v>241</v>
      </c>
      <c r="E209" s="390"/>
      <c r="F209" s="389" t="s">
        <v>254</v>
      </c>
      <c r="G209" s="390"/>
      <c r="H209" s="389" t="s">
        <v>255</v>
      </c>
      <c r="I209" s="390"/>
      <c r="J209" s="401" t="s">
        <v>256</v>
      </c>
      <c r="K209" s="402"/>
      <c r="L209" s="69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47" ht="15" customHeight="1" thickBot="1">
      <c r="A210" s="225"/>
      <c r="B210" s="226" t="s">
        <v>12</v>
      </c>
      <c r="C210" s="222" t="s">
        <v>13</v>
      </c>
      <c r="D210" s="222" t="s">
        <v>12</v>
      </c>
      <c r="E210" s="222" t="s">
        <v>13</v>
      </c>
      <c r="F210" s="222" t="s">
        <v>12</v>
      </c>
      <c r="G210" s="222" t="s">
        <v>13</v>
      </c>
      <c r="H210" s="222" t="s">
        <v>12</v>
      </c>
      <c r="I210" s="222" t="s">
        <v>13</v>
      </c>
      <c r="J210" s="222" t="s">
        <v>12</v>
      </c>
      <c r="K210" s="223" t="s">
        <v>13</v>
      </c>
      <c r="L210" s="69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47" ht="15" customHeight="1" thickTop="1">
      <c r="A211" s="227" t="s">
        <v>62</v>
      </c>
      <c r="B211" s="217">
        <v>4.9166666666666679</v>
      </c>
      <c r="C211" s="39">
        <v>2.1933093855190742</v>
      </c>
      <c r="D211" s="39">
        <v>5</v>
      </c>
      <c r="E211" s="39">
        <v>1.5954480704349312</v>
      </c>
      <c r="F211" s="39">
        <v>6</v>
      </c>
      <c r="G211" s="39">
        <v>1.4142135623730951</v>
      </c>
      <c r="H211" s="39">
        <v>5.5</v>
      </c>
      <c r="I211" s="39">
        <v>2.1213203435596424</v>
      </c>
      <c r="J211" s="39">
        <v>6</v>
      </c>
      <c r="K211" s="152">
        <v>1.4142135623730951</v>
      </c>
      <c r="L211" s="69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47" ht="15" customHeight="1">
      <c r="A212" s="228" t="s">
        <v>63</v>
      </c>
      <c r="B212" s="217">
        <v>3.214285714285714</v>
      </c>
      <c r="C212" s="39">
        <v>2.4550911444328349</v>
      </c>
      <c r="D212" s="39">
        <v>2.7142857142857144</v>
      </c>
      <c r="E212" s="39">
        <v>2.3346411823981539</v>
      </c>
      <c r="F212" s="39">
        <v>2.375</v>
      </c>
      <c r="G212" s="39">
        <v>2.5599944196367752</v>
      </c>
      <c r="H212" s="39">
        <v>2.375</v>
      </c>
      <c r="I212" s="39">
        <v>2.5599944196367752</v>
      </c>
      <c r="J212" s="39">
        <v>2.125</v>
      </c>
      <c r="K212" s="152">
        <v>2.2320714274285347</v>
      </c>
      <c r="L212" s="69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47" ht="15" customHeight="1" thickBot="1">
      <c r="A213" s="229" t="s">
        <v>64</v>
      </c>
      <c r="B213" s="218">
        <v>3.9999999999999991</v>
      </c>
      <c r="C213" s="219">
        <v>2.4494897427831779</v>
      </c>
      <c r="D213" s="219">
        <v>3.7692307692307696</v>
      </c>
      <c r="E213" s="219">
        <v>2.3031750659937651</v>
      </c>
      <c r="F213" s="219">
        <v>3.1</v>
      </c>
      <c r="G213" s="219">
        <v>2.766867462592951</v>
      </c>
      <c r="H213" s="219">
        <v>3</v>
      </c>
      <c r="I213" s="219">
        <v>2.70801280154532</v>
      </c>
      <c r="J213" s="219">
        <v>2.9</v>
      </c>
      <c r="K213" s="220">
        <v>2.6012817353502227</v>
      </c>
      <c r="L213" s="69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47" ht="15" customHeight="1" thickTop="1">
      <c r="A214" s="125" t="s">
        <v>257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62"/>
      <c r="L214" s="6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47" ht="15" customHeight="1">
      <c r="A215" s="57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47" ht="15" customHeight="1" thickBot="1">
      <c r="A216" s="273" t="s">
        <v>190</v>
      </c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19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7" ht="15" customHeight="1" thickTop="1">
      <c r="A217" s="359"/>
      <c r="B217" s="285" t="s">
        <v>191</v>
      </c>
      <c r="C217" s="285"/>
      <c r="D217" s="285"/>
      <c r="E217" s="285"/>
      <c r="F217" s="285"/>
      <c r="G217" s="285"/>
      <c r="H217" s="285"/>
      <c r="I217" s="285"/>
      <c r="J217" s="285"/>
      <c r="K217" s="286"/>
      <c r="L217" s="19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7" ht="15" customHeight="1">
      <c r="A218" s="360"/>
      <c r="B218" s="288" t="s">
        <v>192</v>
      </c>
      <c r="C218" s="291"/>
      <c r="D218" s="291" t="s">
        <v>193</v>
      </c>
      <c r="E218" s="291"/>
      <c r="F218" s="287" t="s">
        <v>194</v>
      </c>
      <c r="G218" s="288"/>
      <c r="H218" s="291" t="s">
        <v>195</v>
      </c>
      <c r="I218" s="291"/>
      <c r="J218" s="291" t="s">
        <v>196</v>
      </c>
      <c r="K218" s="323"/>
      <c r="L218" s="19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7" ht="15" customHeight="1" thickBot="1">
      <c r="A219" s="361"/>
      <c r="B219" s="112" t="s">
        <v>1</v>
      </c>
      <c r="C219" s="4" t="s">
        <v>6</v>
      </c>
      <c r="D219" s="4" t="s">
        <v>1</v>
      </c>
      <c r="E219" s="4" t="s">
        <v>6</v>
      </c>
      <c r="F219" s="4" t="s">
        <v>1</v>
      </c>
      <c r="G219" s="4" t="s">
        <v>6</v>
      </c>
      <c r="H219" s="4" t="s">
        <v>1</v>
      </c>
      <c r="I219" s="4" t="s">
        <v>6</v>
      </c>
      <c r="J219" s="4" t="s">
        <v>1</v>
      </c>
      <c r="K219" s="5" t="s">
        <v>6</v>
      </c>
      <c r="L219" s="19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7" ht="15" customHeight="1" thickTop="1">
      <c r="A220" s="163" t="s">
        <v>62</v>
      </c>
      <c r="B220" s="113">
        <v>4</v>
      </c>
      <c r="C220" s="7">
        <v>0.33329999999999999</v>
      </c>
      <c r="D220" s="8">
        <v>0</v>
      </c>
      <c r="E220" s="7">
        <v>0</v>
      </c>
      <c r="F220" s="8">
        <v>5</v>
      </c>
      <c r="G220" s="7">
        <v>0.41670000000000001</v>
      </c>
      <c r="H220" s="8">
        <v>3</v>
      </c>
      <c r="I220" s="7">
        <v>0.25</v>
      </c>
      <c r="J220" s="8">
        <v>0</v>
      </c>
      <c r="K220" s="9">
        <v>0</v>
      </c>
      <c r="L220" s="19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7" ht="15" customHeight="1">
      <c r="A221" s="164" t="s">
        <v>63</v>
      </c>
      <c r="B221" s="114">
        <v>6</v>
      </c>
      <c r="C221" s="11">
        <v>0.42859999999999998</v>
      </c>
      <c r="D221" s="12">
        <v>1</v>
      </c>
      <c r="E221" s="11">
        <v>7.1400000000000005E-2</v>
      </c>
      <c r="F221" s="12">
        <v>5</v>
      </c>
      <c r="G221" s="11">
        <v>0.35709999999999997</v>
      </c>
      <c r="H221" s="12">
        <v>2</v>
      </c>
      <c r="I221" s="11">
        <v>0.1429</v>
      </c>
      <c r="J221" s="12">
        <v>0</v>
      </c>
      <c r="K221" s="14">
        <v>0</v>
      </c>
      <c r="L221" s="19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7" ht="15" customHeight="1" thickBot="1">
      <c r="A222" s="165" t="s">
        <v>64</v>
      </c>
      <c r="B222" s="102">
        <f>SUM(B220:B221)</f>
        <v>10</v>
      </c>
      <c r="C222" s="103">
        <f>B222/$B$17</f>
        <v>0.38461538461538464</v>
      </c>
      <c r="D222" s="104">
        <f>SUM(D220:D221)</f>
        <v>1</v>
      </c>
      <c r="E222" s="103">
        <f>D222/$B$17</f>
        <v>3.8461538461538464E-2</v>
      </c>
      <c r="F222" s="104">
        <f>SUM(F220:F221)</f>
        <v>10</v>
      </c>
      <c r="G222" s="103">
        <f>F222/$B$17</f>
        <v>0.38461538461538464</v>
      </c>
      <c r="H222" s="104">
        <f>SUM(H220:H221)</f>
        <v>5</v>
      </c>
      <c r="I222" s="103">
        <f>H222/$B$17</f>
        <v>0.19230769230769232</v>
      </c>
      <c r="J222" s="104">
        <f>SUM(J220:J221)</f>
        <v>0</v>
      </c>
      <c r="K222" s="103">
        <f>J222/$B$17</f>
        <v>0</v>
      </c>
      <c r="L222" s="16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 thickTop="1">
      <c r="A223" s="57"/>
      <c r="B223" s="57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7" ht="15" customHeight="1">
      <c r="A224" s="44" t="s">
        <v>201</v>
      </c>
      <c r="B224" s="18"/>
      <c r="C224" s="19"/>
      <c r="D224" s="19"/>
      <c r="E224" s="19"/>
      <c r="F224" s="19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54" ht="15" customHeight="1" thickBot="1">
      <c r="A225" s="358" t="s">
        <v>197</v>
      </c>
      <c r="B225" s="358"/>
      <c r="C225" s="358"/>
      <c r="D225" s="358"/>
      <c r="E225" s="358"/>
      <c r="F225" s="19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4" ht="15" customHeight="1" thickTop="1">
      <c r="A226" s="297"/>
      <c r="B226" s="300" t="s">
        <v>198</v>
      </c>
      <c r="C226" s="301"/>
      <c r="D226" s="301"/>
      <c r="E226" s="302"/>
      <c r="F226" s="19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4" ht="15" customHeight="1">
      <c r="A227" s="298"/>
      <c r="B227" s="324" t="s">
        <v>199</v>
      </c>
      <c r="C227" s="310"/>
      <c r="D227" s="310" t="s">
        <v>200</v>
      </c>
      <c r="E227" s="311"/>
      <c r="F227" s="19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4" ht="15" customHeight="1" thickBot="1">
      <c r="A228" s="299"/>
      <c r="B228" s="47" t="s">
        <v>1</v>
      </c>
      <c r="C228" s="48" t="s">
        <v>6</v>
      </c>
      <c r="D228" s="48" t="s">
        <v>1</v>
      </c>
      <c r="E228" s="166" t="s">
        <v>6</v>
      </c>
      <c r="F228" s="19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54" ht="15" customHeight="1" thickTop="1">
      <c r="A229" s="167" t="s">
        <v>62</v>
      </c>
      <c r="B229" s="50">
        <v>0</v>
      </c>
      <c r="C229" s="51">
        <v>0</v>
      </c>
      <c r="D229" s="52">
        <v>0</v>
      </c>
      <c r="E229" s="168">
        <v>0</v>
      </c>
      <c r="F229" s="19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" customHeight="1">
      <c r="A230" s="169" t="s">
        <v>63</v>
      </c>
      <c r="B230" s="58">
        <v>1</v>
      </c>
      <c r="C230" s="59">
        <v>1</v>
      </c>
      <c r="D230" s="60">
        <v>0</v>
      </c>
      <c r="E230" s="170">
        <v>0</v>
      </c>
      <c r="F230" s="19"/>
      <c r="G230" s="19"/>
      <c r="H230" s="19"/>
      <c r="I230" s="2"/>
      <c r="J230" s="2"/>
      <c r="K230" s="2"/>
      <c r="L230" s="2"/>
      <c r="M230" s="2"/>
      <c r="N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" customHeight="1" thickBot="1">
      <c r="A231" s="171" t="s">
        <v>64</v>
      </c>
      <c r="B231" s="172">
        <f>SUM(B229:B230)</f>
        <v>1</v>
      </c>
      <c r="C231" s="173">
        <f>B231/$D$222</f>
        <v>1</v>
      </c>
      <c r="D231" s="174">
        <f>SUM(D229:D230)</f>
        <v>0</v>
      </c>
      <c r="E231" s="141">
        <f>D231/$B$17</f>
        <v>0</v>
      </c>
      <c r="F231" s="19"/>
      <c r="G231" s="19"/>
      <c r="H231" s="19"/>
      <c r="I231" s="2"/>
      <c r="J231" s="2"/>
      <c r="K231" s="2"/>
      <c r="L231" s="2"/>
      <c r="M231" s="2"/>
      <c r="N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54" ht="15" customHeight="1" thickTop="1">
      <c r="A232" s="18"/>
      <c r="B232" s="18"/>
      <c r="C232" s="19"/>
      <c r="D232" s="19"/>
      <c r="E232" s="19"/>
      <c r="F232" s="19"/>
      <c r="G232" s="19"/>
      <c r="H232" s="19"/>
      <c r="J232" s="2"/>
      <c r="K232" s="2"/>
      <c r="L232" s="2"/>
      <c r="M232" s="2"/>
      <c r="N232" s="2"/>
    </row>
    <row r="233" spans="1:54" ht="15" customHeight="1">
      <c r="A233" s="18"/>
      <c r="B233" s="18"/>
      <c r="C233" s="19"/>
      <c r="D233" s="19"/>
      <c r="E233" s="19"/>
      <c r="F233" s="19"/>
      <c r="G233" s="19"/>
      <c r="H233" s="19"/>
      <c r="J233" s="2"/>
      <c r="K233" s="2"/>
      <c r="L233" s="2"/>
      <c r="M233" s="2"/>
      <c r="N233" s="2"/>
    </row>
    <row r="234" spans="1:54" ht="15" customHeight="1" thickBot="1">
      <c r="A234" s="358" t="s">
        <v>202</v>
      </c>
      <c r="B234" s="358"/>
      <c r="C234" s="358"/>
      <c r="D234" s="358"/>
      <c r="E234" s="358"/>
      <c r="F234" s="358"/>
      <c r="G234" s="358"/>
      <c r="H234" s="19"/>
      <c r="J234" s="2"/>
      <c r="K234" s="2"/>
      <c r="L234" s="2"/>
      <c r="M234" s="2"/>
      <c r="N234" s="2"/>
    </row>
    <row r="235" spans="1:54" ht="15" customHeight="1" thickTop="1">
      <c r="A235" s="297"/>
      <c r="B235" s="362" t="s">
        <v>258</v>
      </c>
      <c r="C235" s="363"/>
      <c r="D235" s="363"/>
      <c r="E235" s="363"/>
      <c r="F235" s="363"/>
      <c r="G235" s="364"/>
      <c r="H235" s="19"/>
      <c r="J235" s="2"/>
      <c r="K235" s="2"/>
      <c r="L235" s="2"/>
      <c r="M235" s="2"/>
      <c r="N235" s="2"/>
    </row>
    <row r="236" spans="1:54" ht="15" customHeight="1">
      <c r="A236" s="298"/>
      <c r="B236" s="324" t="s">
        <v>160</v>
      </c>
      <c r="C236" s="310"/>
      <c r="D236" s="310" t="s">
        <v>161</v>
      </c>
      <c r="E236" s="310"/>
      <c r="F236" s="325" t="s">
        <v>204</v>
      </c>
      <c r="G236" s="387"/>
      <c r="H236" s="19"/>
      <c r="J236" s="2"/>
      <c r="K236" s="2"/>
      <c r="L236" s="2"/>
      <c r="M236" s="2"/>
      <c r="N236" s="2"/>
    </row>
    <row r="237" spans="1:54" ht="15" customHeight="1" thickBot="1">
      <c r="A237" s="299"/>
      <c r="B237" s="47" t="s">
        <v>1</v>
      </c>
      <c r="C237" s="48" t="s">
        <v>6</v>
      </c>
      <c r="D237" s="48" t="s">
        <v>1</v>
      </c>
      <c r="E237" s="48" t="s">
        <v>6</v>
      </c>
      <c r="F237" s="48" t="s">
        <v>1</v>
      </c>
      <c r="G237" s="166" t="s">
        <v>6</v>
      </c>
      <c r="H237" s="19"/>
    </row>
    <row r="238" spans="1:54" ht="15" customHeight="1" thickTop="1">
      <c r="A238" s="167" t="s">
        <v>62</v>
      </c>
      <c r="B238" s="50">
        <v>0</v>
      </c>
      <c r="C238" s="51">
        <v>0</v>
      </c>
      <c r="D238" s="52">
        <v>3</v>
      </c>
      <c r="E238" s="51">
        <v>0.6</v>
      </c>
      <c r="F238" s="52">
        <v>2</v>
      </c>
      <c r="G238" s="168">
        <v>0.4</v>
      </c>
      <c r="H238" s="19"/>
      <c r="I238" s="2"/>
      <c r="J238" s="2"/>
      <c r="K238" s="2"/>
      <c r="L238" s="2"/>
      <c r="M238" s="2"/>
    </row>
    <row r="239" spans="1:54" ht="15" customHeight="1">
      <c r="A239" s="169" t="s">
        <v>63</v>
      </c>
      <c r="B239" s="58">
        <v>0</v>
      </c>
      <c r="C239" s="59">
        <v>0</v>
      </c>
      <c r="D239" s="60">
        <v>1</v>
      </c>
      <c r="E239" s="59">
        <v>0.2</v>
      </c>
      <c r="F239" s="60">
        <v>4</v>
      </c>
      <c r="G239" s="170">
        <v>0.8</v>
      </c>
      <c r="H239" s="19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54" ht="15" customHeight="1" thickBot="1">
      <c r="A240" s="171" t="s">
        <v>64</v>
      </c>
      <c r="B240" s="172">
        <f>SUM(B238:B239)</f>
        <v>0</v>
      </c>
      <c r="C240" s="173">
        <f>B240/$B$17</f>
        <v>0</v>
      </c>
      <c r="D240" s="174">
        <f>SUM(D238:D239)</f>
        <v>4</v>
      </c>
      <c r="E240" s="173">
        <f>D240/$F$222</f>
        <v>0.4</v>
      </c>
      <c r="F240" s="174">
        <f>SUM(F238:F239)</f>
        <v>6</v>
      </c>
      <c r="G240" s="141">
        <f>F240/$F$222</f>
        <v>0.6</v>
      </c>
      <c r="H240" s="19"/>
      <c r="I240" s="19"/>
      <c r="J240" s="19"/>
      <c r="K240" s="19"/>
      <c r="L240" s="19"/>
      <c r="M240" s="2"/>
      <c r="N240" s="2"/>
      <c r="O240" s="2"/>
      <c r="P240" s="2"/>
      <c r="Q240" s="2"/>
      <c r="R240" s="2"/>
      <c r="S240" s="2"/>
      <c r="T240" s="2"/>
      <c r="U240" s="2"/>
    </row>
    <row r="241" spans="1:60" ht="15" customHeight="1" thickTop="1">
      <c r="A241" s="132" t="s">
        <v>259</v>
      </c>
      <c r="B241" s="57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62"/>
      <c r="N241" s="62"/>
      <c r="O241" s="62"/>
      <c r="P241" s="62"/>
      <c r="Q241" s="62"/>
      <c r="R241" s="62"/>
      <c r="S241" s="62"/>
      <c r="T241" s="62"/>
      <c r="U241" s="62"/>
      <c r="V241" s="151"/>
      <c r="W241" s="151"/>
    </row>
    <row r="242" spans="1:6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60" ht="15" customHeight="1" thickBot="1">
      <c r="A243" s="290" t="s">
        <v>41</v>
      </c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</row>
    <row r="244" spans="1:60" ht="15" customHeight="1" thickTop="1">
      <c r="A244" s="375" t="s">
        <v>189</v>
      </c>
      <c r="B244" s="375"/>
      <c r="C244" s="375"/>
      <c r="D244" s="375"/>
      <c r="E244" s="375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  <c r="R244" s="375"/>
      <c r="S244" s="375"/>
      <c r="T244" s="375"/>
      <c r="U244" s="375"/>
      <c r="V244" s="375"/>
      <c r="W244" s="375"/>
      <c r="X244" s="375"/>
      <c r="Y244" s="375"/>
      <c r="Z244" s="375"/>
      <c r="AA244" s="375"/>
      <c r="AB244" s="375"/>
      <c r="AC244" s="376"/>
    </row>
    <row r="245" spans="1:60" ht="60" customHeight="1">
      <c r="A245" s="313"/>
      <c r="B245" s="315" t="s">
        <v>142</v>
      </c>
      <c r="C245" s="316"/>
      <c r="D245" s="316" t="s">
        <v>143</v>
      </c>
      <c r="E245" s="316"/>
      <c r="F245" s="287" t="s">
        <v>144</v>
      </c>
      <c r="G245" s="288"/>
      <c r="H245" s="316" t="s">
        <v>145</v>
      </c>
      <c r="I245" s="316"/>
      <c r="J245" s="316" t="s">
        <v>146</v>
      </c>
      <c r="K245" s="316"/>
      <c r="L245" s="287" t="s">
        <v>147</v>
      </c>
      <c r="M245" s="288"/>
      <c r="N245" s="316" t="s">
        <v>42</v>
      </c>
      <c r="O245" s="316"/>
      <c r="P245" s="316" t="s">
        <v>148</v>
      </c>
      <c r="Q245" s="316"/>
      <c r="R245" s="316" t="s">
        <v>149</v>
      </c>
      <c r="S245" s="316"/>
      <c r="T245" s="316" t="s">
        <v>150</v>
      </c>
      <c r="U245" s="316"/>
      <c r="V245" s="287" t="s">
        <v>151</v>
      </c>
      <c r="W245" s="288"/>
      <c r="X245" s="287" t="s">
        <v>152</v>
      </c>
      <c r="Y245" s="288"/>
      <c r="Z245" s="287" t="s">
        <v>21</v>
      </c>
      <c r="AA245" s="288"/>
      <c r="AB245" s="287" t="s">
        <v>153</v>
      </c>
      <c r="AC245" s="289"/>
    </row>
    <row r="246" spans="1:60" ht="15" customHeight="1" thickBot="1">
      <c r="A246" s="314"/>
      <c r="B246" s="3" t="s">
        <v>12</v>
      </c>
      <c r="C246" s="4" t="s">
        <v>13</v>
      </c>
      <c r="D246" s="4" t="s">
        <v>12</v>
      </c>
      <c r="E246" s="4" t="s">
        <v>13</v>
      </c>
      <c r="F246" s="4" t="s">
        <v>12</v>
      </c>
      <c r="G246" s="4" t="s">
        <v>13</v>
      </c>
      <c r="H246" s="4" t="s">
        <v>12</v>
      </c>
      <c r="I246" s="4" t="s">
        <v>13</v>
      </c>
      <c r="J246" s="4" t="s">
        <v>12</v>
      </c>
      <c r="K246" s="4" t="s">
        <v>13</v>
      </c>
      <c r="L246" s="4" t="s">
        <v>12</v>
      </c>
      <c r="M246" s="4" t="s">
        <v>13</v>
      </c>
      <c r="N246" s="4" t="s">
        <v>12</v>
      </c>
      <c r="O246" s="4" t="s">
        <v>13</v>
      </c>
      <c r="P246" s="4" t="s">
        <v>12</v>
      </c>
      <c r="Q246" s="4" t="s">
        <v>13</v>
      </c>
      <c r="R246" s="4" t="s">
        <v>12</v>
      </c>
      <c r="S246" s="4" t="s">
        <v>13</v>
      </c>
      <c r="T246" s="4" t="s">
        <v>12</v>
      </c>
      <c r="U246" s="4" t="s">
        <v>13</v>
      </c>
      <c r="V246" s="4" t="s">
        <v>12</v>
      </c>
      <c r="W246" s="4" t="s">
        <v>13</v>
      </c>
      <c r="X246" s="4" t="s">
        <v>12</v>
      </c>
      <c r="Y246" s="4" t="s">
        <v>13</v>
      </c>
      <c r="Z246" s="4" t="s">
        <v>12</v>
      </c>
      <c r="AA246" s="4" t="s">
        <v>13</v>
      </c>
      <c r="AB246" s="4" t="s">
        <v>12</v>
      </c>
      <c r="AC246" s="5" t="s">
        <v>13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60" ht="15" customHeight="1" thickTop="1">
      <c r="A247" s="33" t="s">
        <v>62</v>
      </c>
      <c r="B247" s="36">
        <v>5.666666666666667</v>
      </c>
      <c r="C247" s="37">
        <v>1.8257418583505536</v>
      </c>
      <c r="D247" s="37">
        <v>5.7500000000000009</v>
      </c>
      <c r="E247" s="37">
        <v>1.6583123951776997</v>
      </c>
      <c r="F247" s="37">
        <v>5.75</v>
      </c>
      <c r="G247" s="37">
        <v>1.6025547785276542</v>
      </c>
      <c r="H247" s="37">
        <v>5.4999999999999991</v>
      </c>
      <c r="I247" s="37">
        <v>1.2431631210161223</v>
      </c>
      <c r="J247" s="37">
        <v>5.5</v>
      </c>
      <c r="K247" s="37">
        <v>1.8340219092574559</v>
      </c>
      <c r="L247" s="37">
        <v>4.8333333333333339</v>
      </c>
      <c r="M247" s="37">
        <v>1.7494587907710375</v>
      </c>
      <c r="N247" s="37">
        <v>5.5</v>
      </c>
      <c r="O247" s="37">
        <v>1</v>
      </c>
      <c r="P247" s="37">
        <v>6.083333333333333</v>
      </c>
      <c r="Q247" s="37">
        <v>1.0836246694508316</v>
      </c>
      <c r="R247" s="37">
        <v>5.3333333333333339</v>
      </c>
      <c r="S247" s="37">
        <v>1.1547005383792517</v>
      </c>
      <c r="T247" s="37">
        <v>5.5</v>
      </c>
      <c r="U247" s="37">
        <v>1.4459976109624424</v>
      </c>
      <c r="V247" s="37">
        <v>4.166666666666667</v>
      </c>
      <c r="W247" s="37">
        <v>1.4668044012461756</v>
      </c>
      <c r="X247" s="37">
        <v>3.714285714285714</v>
      </c>
      <c r="Y247" s="37">
        <v>2.2886885410853175</v>
      </c>
      <c r="Z247" s="37">
        <v>5.2727272727272725</v>
      </c>
      <c r="AA247" s="37">
        <v>1.6787441193290353</v>
      </c>
      <c r="AB247" s="37">
        <v>5.333333333333333</v>
      </c>
      <c r="AC247" s="24">
        <v>1.4974726182552529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" customHeight="1">
      <c r="A248" s="34" t="s">
        <v>63</v>
      </c>
      <c r="B248" s="38">
        <v>4.2307692307692299</v>
      </c>
      <c r="C248" s="39">
        <v>1.739436985245808</v>
      </c>
      <c r="D248" s="39">
        <v>4.3846153846153859</v>
      </c>
      <c r="E248" s="39">
        <v>1.5021352323976218</v>
      </c>
      <c r="F248" s="39">
        <v>4.384615384615385</v>
      </c>
      <c r="G248" s="39">
        <v>1.5566235649883124</v>
      </c>
      <c r="H248" s="39">
        <v>4.5384615384615383</v>
      </c>
      <c r="I248" s="39">
        <v>1.6641005886756874</v>
      </c>
      <c r="J248" s="39">
        <v>4.6153846153846159</v>
      </c>
      <c r="K248" s="39">
        <v>2.1031112483834331</v>
      </c>
      <c r="L248" s="39">
        <v>4.3076923076923075</v>
      </c>
      <c r="M248" s="39">
        <v>1.5483655567842816</v>
      </c>
      <c r="N248" s="39">
        <v>4.9166666666666661</v>
      </c>
      <c r="O248" s="39">
        <v>1.5050420310248864</v>
      </c>
      <c r="P248" s="39">
        <v>5.3076923076923075</v>
      </c>
      <c r="Q248" s="39">
        <v>1.4366984945013912</v>
      </c>
      <c r="R248" s="39">
        <v>3.8461538461538463</v>
      </c>
      <c r="S248" s="39">
        <v>1.7722938923964167</v>
      </c>
      <c r="T248" s="39">
        <v>3.6153846153846154</v>
      </c>
      <c r="U248" s="39">
        <v>1.8946618668626838</v>
      </c>
      <c r="V248" s="39">
        <v>2.8461538461538463</v>
      </c>
      <c r="W248" s="39">
        <v>1.6756169931378435</v>
      </c>
      <c r="X248" s="39">
        <v>5.25</v>
      </c>
      <c r="Y248" s="39">
        <v>1.707825127659933</v>
      </c>
      <c r="Z248" s="39">
        <v>3</v>
      </c>
      <c r="AA248" s="39">
        <v>2.3804761428476167</v>
      </c>
      <c r="AB248" s="39">
        <v>2.8461538461538463</v>
      </c>
      <c r="AC248" s="25">
        <v>1.6251232694862383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" customHeight="1" thickBot="1">
      <c r="A249" s="35" t="s">
        <v>64</v>
      </c>
      <c r="B249" s="40">
        <v>4.919999999999999</v>
      </c>
      <c r="C249" s="41">
        <v>1.8912077270005712</v>
      </c>
      <c r="D249" s="41">
        <v>5.0399999999999991</v>
      </c>
      <c r="E249" s="41">
        <v>1.6950909513454824</v>
      </c>
      <c r="F249" s="41">
        <v>5.0399999999999991</v>
      </c>
      <c r="G249" s="41">
        <v>1.6950909513454826</v>
      </c>
      <c r="H249" s="41">
        <v>5</v>
      </c>
      <c r="I249" s="41">
        <v>1.5275252316519468</v>
      </c>
      <c r="J249" s="41">
        <v>5.0400000000000009</v>
      </c>
      <c r="K249" s="41">
        <v>1.9891371663780921</v>
      </c>
      <c r="L249" s="41">
        <v>4.5599999999999987</v>
      </c>
      <c r="M249" s="41">
        <v>1.6350331291240963</v>
      </c>
      <c r="N249" s="41">
        <v>5.208333333333333</v>
      </c>
      <c r="O249" s="41">
        <v>1.2846642825425558</v>
      </c>
      <c r="P249" s="41">
        <v>5.6799999999999988</v>
      </c>
      <c r="Q249" s="41">
        <v>1.3140268896284681</v>
      </c>
      <c r="R249" s="41">
        <v>4.5600000000000014</v>
      </c>
      <c r="S249" s="41">
        <v>1.6603212540549694</v>
      </c>
      <c r="T249" s="41">
        <v>4.5199999999999996</v>
      </c>
      <c r="U249" s="41">
        <v>1.9174636024359535</v>
      </c>
      <c r="V249" s="41">
        <v>3.48</v>
      </c>
      <c r="W249" s="41">
        <v>1.6862186493255651</v>
      </c>
      <c r="X249" s="41">
        <v>4.2727272727272725</v>
      </c>
      <c r="Y249" s="41">
        <v>2.1489955370316194</v>
      </c>
      <c r="Z249" s="41">
        <v>4.0416666666666661</v>
      </c>
      <c r="AA249" s="41">
        <v>2.3494526035295715</v>
      </c>
      <c r="AB249" s="41">
        <v>4.04</v>
      </c>
      <c r="AC249" s="26">
        <v>1.9891371663780923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" customHeight="1" thickTop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151"/>
      <c r="AE250" s="151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60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60" ht="15" customHeight="1" thickBot="1">
      <c r="A252" s="386" t="s">
        <v>205</v>
      </c>
      <c r="B252" s="386"/>
      <c r="C252" s="386"/>
      <c r="D252" s="386"/>
      <c r="E252" s="386"/>
      <c r="F252" s="386"/>
      <c r="G252" s="386"/>
      <c r="H252" s="386"/>
      <c r="I252" s="386"/>
      <c r="J252" s="386"/>
      <c r="K252" s="386"/>
      <c r="L252" s="386"/>
      <c r="M252" s="38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60" ht="15" customHeight="1" thickTop="1">
      <c r="A253" s="294"/>
      <c r="B253" s="367" t="s">
        <v>206</v>
      </c>
      <c r="C253" s="368"/>
      <c r="D253" s="368"/>
      <c r="E253" s="368"/>
      <c r="F253" s="368"/>
      <c r="G253" s="368"/>
      <c r="H253" s="368"/>
      <c r="I253" s="368"/>
      <c r="J253" s="368"/>
      <c r="K253" s="368"/>
      <c r="L253" s="368"/>
      <c r="M253" s="36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60" ht="30" customHeight="1">
      <c r="A254" s="295"/>
      <c r="B254" s="324" t="s">
        <v>207</v>
      </c>
      <c r="C254" s="310"/>
      <c r="D254" s="310" t="s">
        <v>208</v>
      </c>
      <c r="E254" s="310"/>
      <c r="F254" s="325" t="s">
        <v>209</v>
      </c>
      <c r="G254" s="326"/>
      <c r="H254" s="310" t="s">
        <v>210</v>
      </c>
      <c r="I254" s="310"/>
      <c r="J254" s="310" t="s">
        <v>211</v>
      </c>
      <c r="K254" s="310"/>
      <c r="L254" s="425" t="s">
        <v>273</v>
      </c>
      <c r="M254" s="32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60" ht="15" customHeight="1" thickBot="1">
      <c r="A255" s="296"/>
      <c r="B255" s="47" t="s">
        <v>1</v>
      </c>
      <c r="C255" s="48" t="s">
        <v>6</v>
      </c>
      <c r="D255" s="48" t="s">
        <v>1</v>
      </c>
      <c r="E255" s="48" t="s">
        <v>6</v>
      </c>
      <c r="F255" s="48" t="s">
        <v>1</v>
      </c>
      <c r="G255" s="48" t="s">
        <v>6</v>
      </c>
      <c r="H255" s="48" t="s">
        <v>1</v>
      </c>
      <c r="I255" s="48" t="s">
        <v>6</v>
      </c>
      <c r="J255" s="48" t="s">
        <v>1</v>
      </c>
      <c r="K255" s="48" t="s">
        <v>6</v>
      </c>
      <c r="L255" s="48" t="s">
        <v>1</v>
      </c>
      <c r="M255" s="49" t="s">
        <v>6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60" ht="15" customHeight="1" thickTop="1">
      <c r="A256" s="45" t="s">
        <v>62</v>
      </c>
      <c r="B256" s="50">
        <v>2</v>
      </c>
      <c r="C256" s="51">
        <v>0.16666666666666663</v>
      </c>
      <c r="D256" s="52">
        <v>2</v>
      </c>
      <c r="E256" s="51">
        <v>0.16666666666666663</v>
      </c>
      <c r="F256" s="52">
        <v>1</v>
      </c>
      <c r="G256" s="51">
        <v>8.3333333333333315E-2</v>
      </c>
      <c r="H256" s="52">
        <v>4</v>
      </c>
      <c r="I256" s="51">
        <v>0.33333333333333326</v>
      </c>
      <c r="J256" s="52">
        <v>3</v>
      </c>
      <c r="K256" s="51">
        <v>0.25</v>
      </c>
      <c r="L256" s="52">
        <v>0</v>
      </c>
      <c r="M256" s="53"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60" ht="15" customHeight="1">
      <c r="A257" s="56" t="s">
        <v>63</v>
      </c>
      <c r="B257" s="58">
        <v>2</v>
      </c>
      <c r="C257" s="59">
        <v>0.14285714285714285</v>
      </c>
      <c r="D257" s="60">
        <v>2</v>
      </c>
      <c r="E257" s="59">
        <v>0.14285714285714285</v>
      </c>
      <c r="F257" s="60">
        <v>1</v>
      </c>
      <c r="G257" s="59">
        <v>7.1428571428571425E-2</v>
      </c>
      <c r="H257" s="60">
        <v>3</v>
      </c>
      <c r="I257" s="59">
        <v>0.21428571428571427</v>
      </c>
      <c r="J257" s="60">
        <v>5</v>
      </c>
      <c r="K257" s="59">
        <v>0.35714285714285715</v>
      </c>
      <c r="L257" s="60">
        <v>1</v>
      </c>
      <c r="M257" s="61">
        <v>7.1428571428571425E-2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60" ht="15" customHeight="1" thickBot="1">
      <c r="A258" s="46" t="s">
        <v>64</v>
      </c>
      <c r="B258" s="102">
        <v>4</v>
      </c>
      <c r="C258" s="103">
        <v>0.15384615384615385</v>
      </c>
      <c r="D258" s="104">
        <v>4</v>
      </c>
      <c r="E258" s="103">
        <v>0.15384615384615385</v>
      </c>
      <c r="F258" s="104">
        <v>2</v>
      </c>
      <c r="G258" s="103">
        <v>7.6923076923076927E-2</v>
      </c>
      <c r="H258" s="104">
        <v>7</v>
      </c>
      <c r="I258" s="103">
        <v>0.26923076923076922</v>
      </c>
      <c r="J258" s="104">
        <v>8</v>
      </c>
      <c r="K258" s="103">
        <v>0.30769230769230771</v>
      </c>
      <c r="L258" s="104">
        <v>1</v>
      </c>
      <c r="M258" s="272">
        <v>3.8461538461538464E-2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" customHeight="1" thickTop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" customHeight="1" thickBot="1">
      <c r="A261" s="290" t="s">
        <v>154</v>
      </c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" customHeight="1" thickTop="1">
      <c r="A262" s="30"/>
      <c r="B262" s="329" t="s">
        <v>155</v>
      </c>
      <c r="C262" s="285"/>
      <c r="D262" s="285"/>
      <c r="E262" s="285"/>
      <c r="F262" s="285"/>
      <c r="G262" s="293"/>
      <c r="H262" s="284" t="s">
        <v>260</v>
      </c>
      <c r="I262" s="285"/>
      <c r="J262" s="285"/>
      <c r="K262" s="285"/>
      <c r="L262" s="285"/>
      <c r="M262" s="285"/>
      <c r="N262" s="285"/>
      <c r="O262" s="286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" customHeight="1">
      <c r="A263" s="31"/>
      <c r="B263" s="331" t="s">
        <v>157</v>
      </c>
      <c r="C263" s="291"/>
      <c r="D263" s="291" t="s">
        <v>158</v>
      </c>
      <c r="E263" s="291"/>
      <c r="F263" s="287" t="s">
        <v>159</v>
      </c>
      <c r="G263" s="288"/>
      <c r="H263" s="291" t="s">
        <v>160</v>
      </c>
      <c r="I263" s="291"/>
      <c r="J263" s="291" t="s">
        <v>161</v>
      </c>
      <c r="K263" s="291"/>
      <c r="L263" s="287" t="s">
        <v>162</v>
      </c>
      <c r="M263" s="288"/>
      <c r="N263" s="287" t="s">
        <v>163</v>
      </c>
      <c r="O263" s="28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" customHeight="1" thickBot="1">
      <c r="A264" s="32"/>
      <c r="B264" s="3" t="s">
        <v>1</v>
      </c>
      <c r="C264" s="4" t="s">
        <v>6</v>
      </c>
      <c r="D264" s="4" t="s">
        <v>1</v>
      </c>
      <c r="E264" s="4" t="s">
        <v>6</v>
      </c>
      <c r="F264" s="4" t="s">
        <v>1</v>
      </c>
      <c r="G264" s="4" t="s">
        <v>6</v>
      </c>
      <c r="H264" s="4" t="s">
        <v>1</v>
      </c>
      <c r="I264" s="4" t="s">
        <v>6</v>
      </c>
      <c r="J264" s="4" t="s">
        <v>1</v>
      </c>
      <c r="K264" s="4" t="s">
        <v>6</v>
      </c>
      <c r="L264" s="4" t="s">
        <v>1</v>
      </c>
      <c r="M264" s="4" t="s">
        <v>6</v>
      </c>
      <c r="N264" s="4" t="s">
        <v>1</v>
      </c>
      <c r="O264" s="5" t="s">
        <v>6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" customHeight="1" thickTop="1">
      <c r="A265" s="33" t="s">
        <v>62</v>
      </c>
      <c r="B265" s="6">
        <v>9</v>
      </c>
      <c r="C265" s="7">
        <v>0.75</v>
      </c>
      <c r="D265" s="8">
        <v>3</v>
      </c>
      <c r="E265" s="7">
        <v>0.25</v>
      </c>
      <c r="F265" s="8">
        <v>0</v>
      </c>
      <c r="G265" s="7">
        <v>0</v>
      </c>
      <c r="H265" s="8">
        <v>1</v>
      </c>
      <c r="I265" s="7">
        <v>0.33329999999999999</v>
      </c>
      <c r="J265" s="8">
        <v>1</v>
      </c>
      <c r="K265" s="7">
        <v>0.33329999999999999</v>
      </c>
      <c r="L265" s="8">
        <v>0</v>
      </c>
      <c r="M265" s="7">
        <v>0</v>
      </c>
      <c r="N265" s="8">
        <v>1</v>
      </c>
      <c r="O265" s="9">
        <v>0.33329999999999999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" customHeight="1">
      <c r="A266" s="34" t="s">
        <v>63</v>
      </c>
      <c r="B266" s="10">
        <v>13</v>
      </c>
      <c r="C266" s="11">
        <v>0.92859999999999998</v>
      </c>
      <c r="D266" s="12">
        <v>0</v>
      </c>
      <c r="E266" s="11">
        <v>0</v>
      </c>
      <c r="F266" s="12">
        <v>1</v>
      </c>
      <c r="G266" s="11">
        <v>7.1400000000000005E-2</v>
      </c>
      <c r="H266" s="12">
        <v>0</v>
      </c>
      <c r="I266" s="11">
        <v>0</v>
      </c>
      <c r="J266" s="12">
        <v>0</v>
      </c>
      <c r="K266" s="11">
        <v>0</v>
      </c>
      <c r="L266" s="12">
        <v>0</v>
      </c>
      <c r="M266" s="11">
        <v>0</v>
      </c>
      <c r="N266" s="12">
        <v>0</v>
      </c>
      <c r="O266" s="14">
        <v>0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" customHeight="1" thickBot="1">
      <c r="A267" s="35" t="s">
        <v>64</v>
      </c>
      <c r="B267" s="102">
        <f>SUM(B265:B266)</f>
        <v>22</v>
      </c>
      <c r="C267" s="103">
        <f>B267/$B$17</f>
        <v>0.84615384615384615</v>
      </c>
      <c r="D267" s="104">
        <f>SUM(D265:D266)</f>
        <v>3</v>
      </c>
      <c r="E267" s="103">
        <f>D267/$B$17</f>
        <v>0.11538461538461539</v>
      </c>
      <c r="F267" s="104">
        <f>SUM(F265:F266)</f>
        <v>1</v>
      </c>
      <c r="G267" s="103">
        <f>F267/$B$17</f>
        <v>3.8461538461538464E-2</v>
      </c>
      <c r="H267" s="104">
        <f>SUM(H265:H266)</f>
        <v>1</v>
      </c>
      <c r="I267" s="103">
        <f>H267/$D$267</f>
        <v>0.33333333333333331</v>
      </c>
      <c r="J267" s="104">
        <f>SUM(J265:J266)</f>
        <v>1</v>
      </c>
      <c r="K267" s="178">
        <f>J267/$D$267</f>
        <v>0.33333333333333331</v>
      </c>
      <c r="L267" s="102">
        <f>SUM(L265:L266)</f>
        <v>0</v>
      </c>
      <c r="M267" s="103">
        <f>L267/$D$267</f>
        <v>0</v>
      </c>
      <c r="N267" s="104">
        <f>SUM(N265:N266)</f>
        <v>1</v>
      </c>
      <c r="O267" s="98">
        <f>N267/$D$267</f>
        <v>0.33333333333333331</v>
      </c>
      <c r="P267" s="19"/>
      <c r="Q267" s="20"/>
      <c r="R267" s="19"/>
      <c r="S267" s="20"/>
      <c r="T267" s="19"/>
      <c r="U267" s="20"/>
      <c r="V267" s="9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" customHeight="1" thickTop="1">
      <c r="A268" s="132" t="s">
        <v>261</v>
      </c>
      <c r="B268" s="57"/>
      <c r="C268" s="115"/>
      <c r="D268" s="116"/>
      <c r="E268" s="115"/>
      <c r="F268" s="116"/>
      <c r="G268" s="115"/>
      <c r="H268" s="116"/>
      <c r="I268" s="115"/>
      <c r="J268" s="116"/>
      <c r="K268" s="115"/>
      <c r="L268" s="116"/>
      <c r="M268" s="115"/>
      <c r="N268" s="116"/>
      <c r="O268" s="115"/>
      <c r="P268" s="116"/>
      <c r="Q268" s="117"/>
      <c r="R268" s="117"/>
      <c r="S268" s="117"/>
      <c r="T268" s="117"/>
      <c r="U268" s="117"/>
      <c r="V268" s="9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60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60" ht="15" customHeight="1" thickBot="1">
      <c r="A270" s="273" t="s">
        <v>154</v>
      </c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133"/>
      <c r="M270" s="133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60" ht="30" customHeight="1" thickTop="1">
      <c r="A271" s="248"/>
      <c r="B271" s="278" t="s">
        <v>262</v>
      </c>
      <c r="C271" s="279"/>
      <c r="D271" s="279"/>
      <c r="E271" s="279"/>
      <c r="F271" s="279"/>
      <c r="G271" s="279"/>
      <c r="H271" s="279"/>
      <c r="I271" s="280"/>
      <c r="J271" s="365" t="s">
        <v>263</v>
      </c>
      <c r="K271" s="366"/>
      <c r="L271" s="129"/>
      <c r="M271" s="129"/>
      <c r="N271" s="117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60" ht="15" customHeight="1">
      <c r="A272" s="249"/>
      <c r="B272" s="281">
        <v>0</v>
      </c>
      <c r="C272" s="282"/>
      <c r="D272" s="373">
        <v>1</v>
      </c>
      <c r="E272" s="374"/>
      <c r="F272" s="283">
        <v>2</v>
      </c>
      <c r="G272" s="282"/>
      <c r="H272" s="373">
        <v>3</v>
      </c>
      <c r="I272" s="374"/>
      <c r="J272" s="287" t="s">
        <v>10</v>
      </c>
      <c r="K272" s="388"/>
      <c r="L272" s="128"/>
      <c r="M272" s="128"/>
      <c r="N272" s="117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60" ht="15" customHeight="1" thickBot="1">
      <c r="A273" s="250"/>
      <c r="B273" s="251" t="s">
        <v>1</v>
      </c>
      <c r="C273" s="4" t="s">
        <v>6</v>
      </c>
      <c r="D273" s="4" t="s">
        <v>1</v>
      </c>
      <c r="E273" s="4" t="s">
        <v>6</v>
      </c>
      <c r="F273" s="4" t="s">
        <v>1</v>
      </c>
      <c r="G273" s="4" t="s">
        <v>6</v>
      </c>
      <c r="H273" s="4" t="s">
        <v>1</v>
      </c>
      <c r="I273" s="4" t="s">
        <v>6</v>
      </c>
      <c r="J273" s="4" t="s">
        <v>1</v>
      </c>
      <c r="K273" s="95" t="s">
        <v>6</v>
      </c>
      <c r="L273" s="128"/>
      <c r="M273" s="128"/>
      <c r="N273" s="117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60" ht="15" customHeight="1" thickTop="1">
      <c r="A274" s="33" t="s">
        <v>62</v>
      </c>
      <c r="B274" s="426">
        <v>0</v>
      </c>
      <c r="C274" s="200">
        <v>0</v>
      </c>
      <c r="D274" s="80">
        <v>2</v>
      </c>
      <c r="E274" s="200">
        <v>0.66669999999999996</v>
      </c>
      <c r="F274" s="80">
        <v>1</v>
      </c>
      <c r="G274" s="200">
        <v>0.33329999999999999</v>
      </c>
      <c r="H274" s="80">
        <v>0</v>
      </c>
      <c r="I274" s="200">
        <v>0</v>
      </c>
      <c r="J274" s="80">
        <v>0</v>
      </c>
      <c r="K274" s="202">
        <v>0</v>
      </c>
      <c r="L274" s="128"/>
      <c r="M274" s="128"/>
      <c r="N274" s="117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60" ht="15" customHeight="1">
      <c r="A275" s="34" t="s">
        <v>63</v>
      </c>
      <c r="B275" s="427">
        <v>0</v>
      </c>
      <c r="C275" s="201">
        <v>0</v>
      </c>
      <c r="D275" s="81">
        <v>0</v>
      </c>
      <c r="E275" s="201">
        <v>0</v>
      </c>
      <c r="F275" s="81">
        <v>0</v>
      </c>
      <c r="G275" s="201">
        <v>0</v>
      </c>
      <c r="H275" s="81">
        <v>0</v>
      </c>
      <c r="I275" s="201">
        <v>0</v>
      </c>
      <c r="J275" s="81">
        <v>1</v>
      </c>
      <c r="K275" s="203">
        <v>1</v>
      </c>
      <c r="L275" s="128"/>
      <c r="M275" s="128"/>
      <c r="N275" s="117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5" customHeight="1" thickBot="1">
      <c r="A276" s="35" t="s">
        <v>64</v>
      </c>
      <c r="B276" s="213">
        <f>SUM(B274:B275)</f>
        <v>0</v>
      </c>
      <c r="C276" s="210">
        <f>B276/$B$17</f>
        <v>0</v>
      </c>
      <c r="D276" s="211">
        <f>SUM(D274:D275)</f>
        <v>2</v>
      </c>
      <c r="E276" s="210">
        <f>D276/$D$267</f>
        <v>0.66666666666666663</v>
      </c>
      <c r="F276" s="211">
        <f>SUM(F274:F275)</f>
        <v>1</v>
      </c>
      <c r="G276" s="210">
        <f>F276/$D$267</f>
        <v>0.33333333333333331</v>
      </c>
      <c r="H276" s="211">
        <f>SUM(H274:H275)</f>
        <v>0</v>
      </c>
      <c r="I276" s="210">
        <f>H276/$D$267</f>
        <v>0</v>
      </c>
      <c r="J276" s="174">
        <f>SUM(J274:J275)</f>
        <v>1</v>
      </c>
      <c r="K276" s="141">
        <f>J276/F267</f>
        <v>1</v>
      </c>
      <c r="L276" s="128"/>
      <c r="M276" s="128"/>
      <c r="N276" s="117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5" customHeight="1" thickTop="1">
      <c r="A277" s="73" t="s">
        <v>261</v>
      </c>
      <c r="B277" s="18"/>
      <c r="C277" s="19"/>
      <c r="D277" s="20"/>
      <c r="E277" s="19"/>
      <c r="F277" s="20"/>
      <c r="G277" s="19"/>
      <c r="H277" s="20"/>
      <c r="I277" s="19"/>
      <c r="J277" s="20"/>
      <c r="K277" s="19"/>
      <c r="L277" s="116"/>
      <c r="M277" s="115"/>
      <c r="N277" s="116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60" ht="15" customHeight="1">
      <c r="A278" s="74" t="s">
        <v>264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60" ht="15" customHeight="1" thickBot="1">
      <c r="A279" s="290" t="s">
        <v>265</v>
      </c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"/>
      <c r="Q279" s="62"/>
      <c r="R279" s="62"/>
      <c r="S279" s="62"/>
      <c r="T279" s="62"/>
      <c r="U279" s="6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60" ht="30" customHeight="1" thickTop="1">
      <c r="A280" s="30"/>
      <c r="B280" s="274" t="s">
        <v>168</v>
      </c>
      <c r="C280" s="275"/>
      <c r="D280" s="275" t="s">
        <v>22</v>
      </c>
      <c r="E280" s="275"/>
      <c r="F280" s="284" t="s">
        <v>169</v>
      </c>
      <c r="G280" s="293"/>
      <c r="H280" s="275" t="s">
        <v>170</v>
      </c>
      <c r="I280" s="275"/>
      <c r="J280" s="275" t="s">
        <v>171</v>
      </c>
      <c r="K280" s="275"/>
      <c r="L280" s="284" t="s">
        <v>172</v>
      </c>
      <c r="M280" s="293"/>
      <c r="N280" s="275" t="s">
        <v>173</v>
      </c>
      <c r="O280" s="348"/>
      <c r="P280" s="2"/>
      <c r="Q280" s="216"/>
      <c r="R280" s="62"/>
      <c r="S280" s="62"/>
      <c r="T280" s="62"/>
      <c r="U280" s="6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60" ht="26.25" customHeight="1" thickBot="1">
      <c r="A281" s="32"/>
      <c r="B281" s="3" t="s">
        <v>1</v>
      </c>
      <c r="C281" s="4" t="s">
        <v>6</v>
      </c>
      <c r="D281" s="4" t="s">
        <v>1</v>
      </c>
      <c r="E281" s="4" t="s">
        <v>6</v>
      </c>
      <c r="F281" s="4" t="s">
        <v>1</v>
      </c>
      <c r="G281" s="4" t="s">
        <v>6</v>
      </c>
      <c r="H281" s="4" t="s">
        <v>1</v>
      </c>
      <c r="I281" s="4" t="s">
        <v>6</v>
      </c>
      <c r="J281" s="4" t="s">
        <v>1</v>
      </c>
      <c r="K281" s="4" t="s">
        <v>6</v>
      </c>
      <c r="L281" s="4" t="s">
        <v>1</v>
      </c>
      <c r="M281" s="4" t="s">
        <v>6</v>
      </c>
      <c r="N281" s="4" t="s">
        <v>1</v>
      </c>
      <c r="O281" s="5" t="s">
        <v>6</v>
      </c>
      <c r="P281" s="2"/>
      <c r="Q281" s="62"/>
      <c r="R281" s="62"/>
      <c r="S281" s="62"/>
      <c r="T281" s="62"/>
      <c r="U281" s="6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60" ht="15" customHeight="1" thickTop="1">
      <c r="A282" s="33" t="s">
        <v>62</v>
      </c>
      <c r="B282" s="78">
        <v>1</v>
      </c>
      <c r="C282" s="200">
        <v>0.33329999999999999</v>
      </c>
      <c r="D282" s="80">
        <v>0</v>
      </c>
      <c r="E282" s="200">
        <v>0</v>
      </c>
      <c r="F282" s="80">
        <v>3</v>
      </c>
      <c r="G282" s="200">
        <v>1</v>
      </c>
      <c r="H282" s="80">
        <v>1</v>
      </c>
      <c r="I282" s="200">
        <v>0.33329999999999999</v>
      </c>
      <c r="J282" s="80">
        <v>0</v>
      </c>
      <c r="K282" s="200">
        <v>0</v>
      </c>
      <c r="L282" s="80">
        <v>0</v>
      </c>
      <c r="M282" s="200">
        <v>0</v>
      </c>
      <c r="N282" s="80">
        <v>1</v>
      </c>
      <c r="O282" s="202">
        <v>0.33329999999999999</v>
      </c>
      <c r="P282" s="2"/>
      <c r="Q282" s="62"/>
      <c r="R282" s="62"/>
      <c r="S282" s="62"/>
      <c r="T282" s="62"/>
      <c r="U282" s="6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60" ht="15" customHeight="1">
      <c r="A283" s="34" t="s">
        <v>63</v>
      </c>
      <c r="B283" s="79">
        <v>0</v>
      </c>
      <c r="C283" s="201">
        <v>0</v>
      </c>
      <c r="D283" s="81">
        <v>0</v>
      </c>
      <c r="E283" s="201">
        <v>0</v>
      </c>
      <c r="F283" s="81">
        <v>0</v>
      </c>
      <c r="G283" s="201">
        <v>0</v>
      </c>
      <c r="H283" s="81">
        <v>0</v>
      </c>
      <c r="I283" s="201">
        <v>0</v>
      </c>
      <c r="J283" s="81">
        <v>0</v>
      </c>
      <c r="K283" s="201">
        <v>0</v>
      </c>
      <c r="L283" s="81">
        <v>0</v>
      </c>
      <c r="M283" s="201">
        <v>0</v>
      </c>
      <c r="N283" s="81">
        <v>0</v>
      </c>
      <c r="O283" s="203">
        <v>0</v>
      </c>
      <c r="P283" s="2"/>
      <c r="Q283" s="62"/>
      <c r="R283" s="62"/>
      <c r="S283" s="62"/>
      <c r="T283" s="62"/>
      <c r="U283" s="6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60" ht="15" customHeight="1" thickBot="1">
      <c r="A284" s="35" t="s">
        <v>64</v>
      </c>
      <c r="B284" s="102">
        <f>SUM(B282:B283)</f>
        <v>1</v>
      </c>
      <c r="C284" s="103">
        <f>B284/$D$267</f>
        <v>0.33333333333333331</v>
      </c>
      <c r="D284" s="104">
        <f>SUM(D282:D283)</f>
        <v>0</v>
      </c>
      <c r="E284" s="103">
        <f>D284/$D$267</f>
        <v>0</v>
      </c>
      <c r="F284" s="104">
        <f>SUM(F282:F283)</f>
        <v>3</v>
      </c>
      <c r="G284" s="103">
        <f>F284/$D$267</f>
        <v>1</v>
      </c>
      <c r="H284" s="104">
        <f>SUM(H282:H283)</f>
        <v>1</v>
      </c>
      <c r="I284" s="103">
        <f>H284/$D$267</f>
        <v>0.33333333333333331</v>
      </c>
      <c r="J284" s="104">
        <f>SUM(J282:J283)</f>
        <v>0</v>
      </c>
      <c r="K284" s="103">
        <f>J284/$D$267</f>
        <v>0</v>
      </c>
      <c r="L284" s="104">
        <f>SUM(L282:L283)</f>
        <v>0</v>
      </c>
      <c r="M284" s="103">
        <f>L284/$D$267</f>
        <v>0</v>
      </c>
      <c r="N284" s="104">
        <f>SUM(N282:N283)</f>
        <v>1</v>
      </c>
      <c r="O284" s="98">
        <f>N284/$D$267</f>
        <v>0.33333333333333331</v>
      </c>
      <c r="P284" s="2"/>
      <c r="Q284" s="62"/>
      <c r="R284" s="62"/>
      <c r="S284" s="62"/>
      <c r="T284" s="62"/>
      <c r="U284" s="6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5" customHeight="1" thickTop="1">
      <c r="A285" s="73" t="s">
        <v>261</v>
      </c>
      <c r="B285" s="18"/>
      <c r="C285" s="19"/>
      <c r="D285" s="20"/>
      <c r="E285" s="19"/>
      <c r="F285" s="20"/>
      <c r="G285" s="19"/>
      <c r="H285" s="20"/>
      <c r="I285" s="19"/>
      <c r="J285" s="20"/>
      <c r="K285" s="19"/>
      <c r="L285" s="20"/>
      <c r="M285" s="19"/>
      <c r="N285" s="20"/>
      <c r="O285" s="19"/>
      <c r="P285" s="20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60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60" ht="15" customHeight="1" thickBot="1">
      <c r="A287" s="290" t="s">
        <v>174</v>
      </c>
      <c r="B287" s="290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60" ht="15" customHeight="1" thickTop="1">
      <c r="A288" s="30"/>
      <c r="B288" s="329" t="s">
        <v>175</v>
      </c>
      <c r="C288" s="285"/>
      <c r="D288" s="285"/>
      <c r="E288" s="285"/>
      <c r="F288" s="285"/>
      <c r="G288" s="285"/>
      <c r="H288" s="285"/>
      <c r="I288" s="293"/>
      <c r="J288" s="284" t="s">
        <v>176</v>
      </c>
      <c r="K288" s="285"/>
      <c r="L288" s="285"/>
      <c r="M288" s="285"/>
      <c r="N288" s="285"/>
      <c r="O288" s="286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60" ht="30" customHeight="1">
      <c r="A289" s="31"/>
      <c r="B289" s="331" t="s">
        <v>9</v>
      </c>
      <c r="C289" s="291"/>
      <c r="D289" s="291" t="s">
        <v>177</v>
      </c>
      <c r="E289" s="291"/>
      <c r="F289" s="371" t="s">
        <v>178</v>
      </c>
      <c r="G289" s="372"/>
      <c r="H289" s="425" t="s">
        <v>273</v>
      </c>
      <c r="I289" s="327"/>
      <c r="J289" s="291" t="s">
        <v>9</v>
      </c>
      <c r="K289" s="291"/>
      <c r="L289" s="291" t="s">
        <v>179</v>
      </c>
      <c r="M289" s="291"/>
      <c r="N289" s="384" t="s">
        <v>180</v>
      </c>
      <c r="O289" s="38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60" ht="15" customHeight="1" thickBot="1">
      <c r="A290" s="32"/>
      <c r="B290" s="3" t="s">
        <v>1</v>
      </c>
      <c r="C290" s="4" t="s">
        <v>6</v>
      </c>
      <c r="D290" s="4" t="s">
        <v>1</v>
      </c>
      <c r="E290" s="4" t="s">
        <v>6</v>
      </c>
      <c r="F290" s="4" t="s">
        <v>1</v>
      </c>
      <c r="G290" s="4" t="s">
        <v>6</v>
      </c>
      <c r="H290" s="48" t="s">
        <v>1</v>
      </c>
      <c r="I290" s="49" t="s">
        <v>6</v>
      </c>
      <c r="J290" s="4" t="s">
        <v>1</v>
      </c>
      <c r="K290" s="4" t="s">
        <v>6</v>
      </c>
      <c r="L290" s="4" t="s">
        <v>1</v>
      </c>
      <c r="M290" s="4" t="s">
        <v>6</v>
      </c>
      <c r="N290" s="4" t="s">
        <v>1</v>
      </c>
      <c r="O290" s="5" t="s">
        <v>6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60" ht="15" customHeight="1" thickTop="1">
      <c r="A291" s="33" t="s">
        <v>62</v>
      </c>
      <c r="B291" s="6">
        <v>2</v>
      </c>
      <c r="C291" s="7">
        <v>0.16666666666666663</v>
      </c>
      <c r="D291" s="8">
        <v>0</v>
      </c>
      <c r="E291" s="7">
        <v>0</v>
      </c>
      <c r="F291" s="8">
        <v>10</v>
      </c>
      <c r="G291" s="7">
        <v>0.83333333333333348</v>
      </c>
      <c r="H291" s="52">
        <v>0</v>
      </c>
      <c r="I291" s="53">
        <v>0</v>
      </c>
      <c r="J291" s="8">
        <v>6</v>
      </c>
      <c r="K291" s="7">
        <v>0.5</v>
      </c>
      <c r="L291" s="8">
        <v>0</v>
      </c>
      <c r="M291" s="7">
        <v>0</v>
      </c>
      <c r="N291" s="8">
        <v>6</v>
      </c>
      <c r="O291" s="9">
        <v>0.5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60" ht="15" customHeight="1">
      <c r="A292" s="34" t="s">
        <v>63</v>
      </c>
      <c r="B292" s="10">
        <v>5</v>
      </c>
      <c r="C292" s="11">
        <v>0.35714285714285715</v>
      </c>
      <c r="D292" s="12">
        <v>1</v>
      </c>
      <c r="E292" s="11">
        <v>7.1428571428571425E-2</v>
      </c>
      <c r="F292" s="12">
        <v>7</v>
      </c>
      <c r="G292" s="11">
        <v>0.5</v>
      </c>
      <c r="H292" s="60">
        <v>1</v>
      </c>
      <c r="I292" s="61">
        <v>7.1428571428571425E-2</v>
      </c>
      <c r="J292" s="12">
        <v>11</v>
      </c>
      <c r="K292" s="11">
        <v>0.78569999999999995</v>
      </c>
      <c r="L292" s="12">
        <v>0</v>
      </c>
      <c r="M292" s="11">
        <v>0</v>
      </c>
      <c r="N292" s="12">
        <v>3</v>
      </c>
      <c r="O292" s="14">
        <v>0.21429999999999999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60" ht="15" customHeight="1" thickBot="1">
      <c r="A293" s="35" t="s">
        <v>64</v>
      </c>
      <c r="B293" s="102">
        <v>7</v>
      </c>
      <c r="C293" s="103">
        <v>0.26923076923076922</v>
      </c>
      <c r="D293" s="104">
        <v>1</v>
      </c>
      <c r="E293" s="103">
        <v>3.8461538461538464E-2</v>
      </c>
      <c r="F293" s="104">
        <v>17</v>
      </c>
      <c r="G293" s="103">
        <v>0.65384615384615385</v>
      </c>
      <c r="H293" s="104">
        <v>1</v>
      </c>
      <c r="I293" s="272">
        <v>3.8461538461538464E-2</v>
      </c>
      <c r="J293" s="104">
        <f>SUM(J291:J292)</f>
        <v>17</v>
      </c>
      <c r="K293" s="103">
        <f>J293/$B$17</f>
        <v>0.65384615384615385</v>
      </c>
      <c r="L293" s="104">
        <f>SUM(L291:L292)</f>
        <v>0</v>
      </c>
      <c r="M293" s="178">
        <f>L293/$B$17</f>
        <v>0</v>
      </c>
      <c r="N293" s="102">
        <f>SUM(N291:N292)</f>
        <v>9</v>
      </c>
      <c r="O293" s="98">
        <f>N293/$B$17</f>
        <v>0.34615384615384615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60" ht="15" customHeight="1" thickTop="1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60" ht="15" customHeight="1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60" ht="15" customHeight="1" thickBot="1">
      <c r="A296" s="273" t="s">
        <v>235</v>
      </c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69"/>
      <c r="O296" s="151"/>
      <c r="P296" s="15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60" ht="15" customHeight="1" thickTop="1">
      <c r="A297" s="181"/>
      <c r="B297" s="391" t="s">
        <v>233</v>
      </c>
      <c r="C297" s="392"/>
      <c r="D297" s="392"/>
      <c r="E297" s="392"/>
      <c r="F297" s="392"/>
      <c r="G297" s="393"/>
      <c r="H297" s="394" t="s">
        <v>234</v>
      </c>
      <c r="I297" s="395"/>
      <c r="J297" s="395"/>
      <c r="K297" s="395"/>
      <c r="L297" s="395"/>
      <c r="M297" s="396"/>
      <c r="N297" s="69"/>
      <c r="O297" s="151"/>
      <c r="P297" s="151"/>
      <c r="Q297" s="151"/>
      <c r="R297" s="151"/>
      <c r="S297" s="151"/>
      <c r="T297" s="151"/>
      <c r="U297" s="151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60" ht="15" customHeight="1">
      <c r="A298" s="155"/>
      <c r="B298" s="379" t="s">
        <v>230</v>
      </c>
      <c r="C298" s="350"/>
      <c r="D298" s="349" t="s">
        <v>231</v>
      </c>
      <c r="E298" s="350"/>
      <c r="F298" s="349" t="s">
        <v>232</v>
      </c>
      <c r="G298" s="350"/>
      <c r="H298" s="349" t="s">
        <v>230</v>
      </c>
      <c r="I298" s="350"/>
      <c r="J298" s="349" t="s">
        <v>231</v>
      </c>
      <c r="K298" s="350"/>
      <c r="L298" s="380" t="s">
        <v>232</v>
      </c>
      <c r="M298" s="381"/>
      <c r="N298" s="69"/>
      <c r="O298" s="215"/>
      <c r="P298" s="151"/>
      <c r="Q298" s="151"/>
      <c r="R298" s="151"/>
      <c r="S298" s="151"/>
      <c r="T298" s="151"/>
      <c r="U298" s="151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60" ht="15" customHeight="1" thickBot="1">
      <c r="A299" s="179"/>
      <c r="B299" s="3" t="s">
        <v>1</v>
      </c>
      <c r="C299" s="4" t="s">
        <v>6</v>
      </c>
      <c r="D299" s="4" t="s">
        <v>1</v>
      </c>
      <c r="E299" s="4" t="s">
        <v>6</v>
      </c>
      <c r="F299" s="4" t="s">
        <v>1</v>
      </c>
      <c r="G299" s="4" t="s">
        <v>6</v>
      </c>
      <c r="H299" s="4" t="s">
        <v>1</v>
      </c>
      <c r="I299" s="4" t="s">
        <v>6</v>
      </c>
      <c r="J299" s="4" t="s">
        <v>1</v>
      </c>
      <c r="K299" s="4" t="s">
        <v>6</v>
      </c>
      <c r="L299" s="4" t="s">
        <v>1</v>
      </c>
      <c r="M299" s="95" t="s">
        <v>6</v>
      </c>
      <c r="N299" s="69"/>
      <c r="O299" s="151"/>
      <c r="P299" s="151"/>
      <c r="Q299" s="151"/>
      <c r="R299" s="151"/>
      <c r="S299" s="151"/>
      <c r="T299" s="151"/>
      <c r="U299" s="151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60" ht="15" customHeight="1" thickTop="1">
      <c r="A300" s="182" t="s">
        <v>62</v>
      </c>
      <c r="B300" s="78">
        <v>5</v>
      </c>
      <c r="C300" s="200">
        <v>0.5</v>
      </c>
      <c r="D300" s="80">
        <v>4</v>
      </c>
      <c r="E300" s="200">
        <v>0.4</v>
      </c>
      <c r="F300" s="80">
        <v>1</v>
      </c>
      <c r="G300" s="200">
        <v>0.1</v>
      </c>
      <c r="H300" s="80">
        <v>2</v>
      </c>
      <c r="I300" s="200">
        <v>0.16669999999999999</v>
      </c>
      <c r="J300" s="80">
        <v>2</v>
      </c>
      <c r="K300" s="200">
        <v>0.16669999999999999</v>
      </c>
      <c r="L300" s="80">
        <v>2</v>
      </c>
      <c r="M300" s="202">
        <v>0.16669999999999999</v>
      </c>
      <c r="N300" s="69"/>
      <c r="O300" s="151"/>
      <c r="P300" s="151"/>
      <c r="Q300" s="151"/>
      <c r="R300" s="151"/>
      <c r="S300" s="151"/>
      <c r="T300" s="151"/>
      <c r="U300" s="151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60" ht="15" customHeight="1">
      <c r="A301" s="158" t="s">
        <v>63</v>
      </c>
      <c r="B301" s="79">
        <v>5</v>
      </c>
      <c r="C301" s="201">
        <v>0.71430000000000005</v>
      </c>
      <c r="D301" s="81">
        <v>2</v>
      </c>
      <c r="E301" s="201">
        <v>0.28570000000000001</v>
      </c>
      <c r="F301" s="81">
        <v>0</v>
      </c>
      <c r="G301" s="201">
        <v>0</v>
      </c>
      <c r="H301" s="81">
        <v>1</v>
      </c>
      <c r="I301" s="201">
        <v>7.1400000000000005E-2</v>
      </c>
      <c r="J301" s="81">
        <v>2</v>
      </c>
      <c r="K301" s="201">
        <v>0.1429</v>
      </c>
      <c r="L301" s="81">
        <v>0</v>
      </c>
      <c r="M301" s="203">
        <v>0</v>
      </c>
      <c r="N301" s="69"/>
      <c r="O301" s="151"/>
      <c r="P301" s="151"/>
      <c r="Q301" s="151"/>
      <c r="R301" s="151"/>
      <c r="S301" s="151"/>
      <c r="T301" s="151"/>
      <c r="U301" s="151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5" customHeight="1" thickBot="1">
      <c r="A302" s="180" t="s">
        <v>64</v>
      </c>
      <c r="B302" s="209">
        <f>SUM(B300:B301)</f>
        <v>10</v>
      </c>
      <c r="C302" s="210">
        <f>B302/$F$293</f>
        <v>0.58823529411764708</v>
      </c>
      <c r="D302" s="211">
        <f>SUM(D300:D301)</f>
        <v>6</v>
      </c>
      <c r="E302" s="210">
        <f>D302/$F$293</f>
        <v>0.35294117647058826</v>
      </c>
      <c r="F302" s="211">
        <f>SUM(F300:F301)</f>
        <v>1</v>
      </c>
      <c r="G302" s="210">
        <f>F302/$F$293</f>
        <v>5.8823529411764705E-2</v>
      </c>
      <c r="H302" s="211">
        <f>SUM(H300:H301)</f>
        <v>3</v>
      </c>
      <c r="I302" s="210">
        <f>H302/$N$293</f>
        <v>0.33333333333333331</v>
      </c>
      <c r="J302" s="211">
        <f>SUM(J300:J301)</f>
        <v>4</v>
      </c>
      <c r="K302" s="212">
        <f>J302/$N$293</f>
        <v>0.44444444444444442</v>
      </c>
      <c r="L302" s="213">
        <f>SUM(L300:L301)</f>
        <v>2</v>
      </c>
      <c r="M302" s="214">
        <f>L302/$N$293</f>
        <v>0.22222222222222221</v>
      </c>
      <c r="N302" s="69"/>
      <c r="O302" s="151"/>
      <c r="P302" s="151"/>
      <c r="Q302" s="151"/>
      <c r="R302" s="151"/>
      <c r="S302" s="151"/>
      <c r="T302" s="151"/>
      <c r="U302" s="151"/>
      <c r="BB302" s="2"/>
      <c r="BC302" s="2"/>
      <c r="BD302" s="2"/>
      <c r="BE302" s="2"/>
      <c r="BF302" s="2"/>
      <c r="BG302" s="2"/>
    </row>
    <row r="303" spans="1:60" ht="15" customHeight="1" thickTop="1">
      <c r="A303" s="75" t="s">
        <v>266</v>
      </c>
    </row>
    <row r="304" spans="1:60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</sheetData>
  <mergeCells count="423">
    <mergeCell ref="H289:I289"/>
    <mergeCell ref="B288:I288"/>
    <mergeCell ref="A287:O287"/>
    <mergeCell ref="J288:O288"/>
    <mergeCell ref="AS173:AV173"/>
    <mergeCell ref="AW173:AZ173"/>
    <mergeCell ref="BA173:BD173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AU174:AV174"/>
    <mergeCell ref="AW174:AX174"/>
    <mergeCell ref="AY174:AZ174"/>
    <mergeCell ref="X69:Y69"/>
    <mergeCell ref="BA174:BB174"/>
    <mergeCell ref="BC174:BD174"/>
    <mergeCell ref="F23:G23"/>
    <mergeCell ref="D23:E23"/>
    <mergeCell ref="A137:O137"/>
    <mergeCell ref="B138:O138"/>
    <mergeCell ref="I160:J160"/>
    <mergeCell ref="U173:X173"/>
    <mergeCell ref="Y173:AB173"/>
    <mergeCell ref="AC173:AF173"/>
    <mergeCell ref="AG173:AJ173"/>
    <mergeCell ref="W93:X93"/>
    <mergeCell ref="F51:G51"/>
    <mergeCell ref="H51:I51"/>
    <mergeCell ref="J51:K51"/>
    <mergeCell ref="P67:Q67"/>
    <mergeCell ref="R67:S67"/>
    <mergeCell ref="T67:U67"/>
    <mergeCell ref="V67:W67"/>
    <mergeCell ref="A41:A43"/>
    <mergeCell ref="D60:E60"/>
    <mergeCell ref="AK173:AN173"/>
    <mergeCell ref="AO173:AR173"/>
    <mergeCell ref="Z69:AA69"/>
    <mergeCell ref="S34:T34"/>
    <mergeCell ref="U34:V34"/>
    <mergeCell ref="B84:M84"/>
    <mergeCell ref="B85:C85"/>
    <mergeCell ref="D85:E85"/>
    <mergeCell ref="Z245:AA245"/>
    <mergeCell ref="AB245:AC245"/>
    <mergeCell ref="X67:Y67"/>
    <mergeCell ref="Z67:AA67"/>
    <mergeCell ref="F200:G200"/>
    <mergeCell ref="H200:I200"/>
    <mergeCell ref="J200:K200"/>
    <mergeCell ref="J190:M190"/>
    <mergeCell ref="B191:C191"/>
    <mergeCell ref="L200:M200"/>
    <mergeCell ref="A198:M198"/>
    <mergeCell ref="A189:M189"/>
    <mergeCell ref="B199:E199"/>
    <mergeCell ref="F199:I199"/>
    <mergeCell ref="J199:M199"/>
    <mergeCell ref="H69:I69"/>
    <mergeCell ref="J69:K69"/>
    <mergeCell ref="L69:M69"/>
    <mergeCell ref="AC12:AD12"/>
    <mergeCell ref="AE12:AF12"/>
    <mergeCell ref="AG12:AH12"/>
    <mergeCell ref="AI12:AJ12"/>
    <mergeCell ref="AK12:AL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U96:V96"/>
    <mergeCell ref="O93:P93"/>
    <mergeCell ref="Q93:R93"/>
    <mergeCell ref="S93:T93"/>
    <mergeCell ref="U93:V93"/>
    <mergeCell ref="O96:P96"/>
    <mergeCell ref="Q96:R96"/>
    <mergeCell ref="S96:T96"/>
    <mergeCell ref="O42:P42"/>
    <mergeCell ref="Q42:R42"/>
    <mergeCell ref="S42:T42"/>
    <mergeCell ref="U42:V42"/>
    <mergeCell ref="T68:U68"/>
    <mergeCell ref="V68:W68"/>
    <mergeCell ref="L75:O75"/>
    <mergeCell ref="A74:O74"/>
    <mergeCell ref="N69:O69"/>
    <mergeCell ref="P69:Q69"/>
    <mergeCell ref="R69:S69"/>
    <mergeCell ref="T69:U69"/>
    <mergeCell ref="V69:W69"/>
    <mergeCell ref="A75:A77"/>
    <mergeCell ref="A92:K92"/>
    <mergeCell ref="A67:F67"/>
    <mergeCell ref="O34:P34"/>
    <mergeCell ref="H67:I67"/>
    <mergeCell ref="J67:K67"/>
    <mergeCell ref="L67:M67"/>
    <mergeCell ref="F85:G85"/>
    <mergeCell ref="H85:I85"/>
    <mergeCell ref="J85:K85"/>
    <mergeCell ref="A83:M83"/>
    <mergeCell ref="B76:C76"/>
    <mergeCell ref="B75:E75"/>
    <mergeCell ref="F75:K75"/>
    <mergeCell ref="D76:E76"/>
    <mergeCell ref="F76:G76"/>
    <mergeCell ref="J68:K68"/>
    <mergeCell ref="L68:M68"/>
    <mergeCell ref="N68:O68"/>
    <mergeCell ref="P68:Q68"/>
    <mergeCell ref="Q34:R34"/>
    <mergeCell ref="M42:N42"/>
    <mergeCell ref="R68:S68"/>
    <mergeCell ref="L85:M85"/>
    <mergeCell ref="L76:M76"/>
    <mergeCell ref="B22:K22"/>
    <mergeCell ref="B23:C23"/>
    <mergeCell ref="H23:I23"/>
    <mergeCell ref="J23:K23"/>
    <mergeCell ref="A49:K49"/>
    <mergeCell ref="A50:A52"/>
    <mergeCell ref="J60:K60"/>
    <mergeCell ref="B59:G59"/>
    <mergeCell ref="B60:C60"/>
    <mergeCell ref="F60:G60"/>
    <mergeCell ref="H60:I60"/>
    <mergeCell ref="B50:E50"/>
    <mergeCell ref="F50:K50"/>
    <mergeCell ref="B51:C51"/>
    <mergeCell ref="D51:E51"/>
    <mergeCell ref="F32:M32"/>
    <mergeCell ref="B33:C33"/>
    <mergeCell ref="D33:E33"/>
    <mergeCell ref="L60:M60"/>
    <mergeCell ref="L33:M33"/>
    <mergeCell ref="A31:M31"/>
    <mergeCell ref="J272:K272"/>
    <mergeCell ref="H209:I209"/>
    <mergeCell ref="J191:K191"/>
    <mergeCell ref="L191:M191"/>
    <mergeCell ref="A180:K180"/>
    <mergeCell ref="B297:G297"/>
    <mergeCell ref="H297:M297"/>
    <mergeCell ref="S157:T157"/>
    <mergeCell ref="B209:C209"/>
    <mergeCell ref="D209:E209"/>
    <mergeCell ref="F209:G209"/>
    <mergeCell ref="E157:F157"/>
    <mergeCell ref="C157:D157"/>
    <mergeCell ref="I157:J157"/>
    <mergeCell ref="K157:L157"/>
    <mergeCell ref="M157:N157"/>
    <mergeCell ref="O157:P157"/>
    <mergeCell ref="J209:K209"/>
    <mergeCell ref="A207:K207"/>
    <mergeCell ref="B208:K208"/>
    <mergeCell ref="A216:K216"/>
    <mergeCell ref="B200:C200"/>
    <mergeCell ref="D200:E200"/>
    <mergeCell ref="B190:E190"/>
    <mergeCell ref="Q157:R157"/>
    <mergeCell ref="H148:I148"/>
    <mergeCell ref="J148:K148"/>
    <mergeCell ref="Q111:R113"/>
    <mergeCell ref="S111:T113"/>
    <mergeCell ref="B298:C298"/>
    <mergeCell ref="D298:E298"/>
    <mergeCell ref="F298:G298"/>
    <mergeCell ref="H298:I298"/>
    <mergeCell ref="J298:K298"/>
    <mergeCell ref="L298:M298"/>
    <mergeCell ref="C165:D165"/>
    <mergeCell ref="E165:F165"/>
    <mergeCell ref="G165:H165"/>
    <mergeCell ref="I165:J165"/>
    <mergeCell ref="N289:O289"/>
    <mergeCell ref="B289:C289"/>
    <mergeCell ref="A261:O261"/>
    <mergeCell ref="F236:G236"/>
    <mergeCell ref="J280:K280"/>
    <mergeCell ref="L280:M280"/>
    <mergeCell ref="A296:M296"/>
    <mergeCell ref="J111:M111"/>
    <mergeCell ref="B280:C280"/>
    <mergeCell ref="D280:E280"/>
    <mergeCell ref="F280:G280"/>
    <mergeCell ref="H280:I280"/>
    <mergeCell ref="A279:O279"/>
    <mergeCell ref="N280:O280"/>
    <mergeCell ref="N263:O263"/>
    <mergeCell ref="D289:E289"/>
    <mergeCell ref="F289:G289"/>
    <mergeCell ref="J289:K289"/>
    <mergeCell ref="L289:M289"/>
    <mergeCell ref="D272:E272"/>
    <mergeCell ref="H272:I272"/>
    <mergeCell ref="B262:G262"/>
    <mergeCell ref="H262:O262"/>
    <mergeCell ref="B263:C263"/>
    <mergeCell ref="D263:E263"/>
    <mergeCell ref="F263:G263"/>
    <mergeCell ref="B181:K181"/>
    <mergeCell ref="L173:M173"/>
    <mergeCell ref="N173:O173"/>
    <mergeCell ref="H263:I263"/>
    <mergeCell ref="J263:K263"/>
    <mergeCell ref="J271:K271"/>
    <mergeCell ref="L245:M245"/>
    <mergeCell ref="N245:O245"/>
    <mergeCell ref="L263:M263"/>
    <mergeCell ref="P245:Q245"/>
    <mergeCell ref="R245:S245"/>
    <mergeCell ref="L254:M254"/>
    <mergeCell ref="B253:M253"/>
    <mergeCell ref="A252:M252"/>
    <mergeCell ref="T245:U245"/>
    <mergeCell ref="B182:C182"/>
    <mergeCell ref="D182:E182"/>
    <mergeCell ref="F182:G182"/>
    <mergeCell ref="H182:I182"/>
    <mergeCell ref="J182:K182"/>
    <mergeCell ref="B245:C245"/>
    <mergeCell ref="D245:E245"/>
    <mergeCell ref="F245:G245"/>
    <mergeCell ref="H245:I245"/>
    <mergeCell ref="J245:K245"/>
    <mergeCell ref="A234:G234"/>
    <mergeCell ref="A217:A219"/>
    <mergeCell ref="B217:K217"/>
    <mergeCell ref="B218:C218"/>
    <mergeCell ref="D218:E218"/>
    <mergeCell ref="A235:A237"/>
    <mergeCell ref="B235:G235"/>
    <mergeCell ref="B236:C236"/>
    <mergeCell ref="D236:E236"/>
    <mergeCell ref="A225:E225"/>
    <mergeCell ref="B227:C227"/>
    <mergeCell ref="D191:E191"/>
    <mergeCell ref="F190:I190"/>
    <mergeCell ref="R139:S139"/>
    <mergeCell ref="F139:G139"/>
    <mergeCell ref="H139:I139"/>
    <mergeCell ref="L139:M139"/>
    <mergeCell ref="J139:K139"/>
    <mergeCell ref="P148:Q148"/>
    <mergeCell ref="R148:S148"/>
    <mergeCell ref="F147:S147"/>
    <mergeCell ref="F148:G148"/>
    <mergeCell ref="H191:I191"/>
    <mergeCell ref="B93:K93"/>
    <mergeCell ref="B94:C94"/>
    <mergeCell ref="D94:E94"/>
    <mergeCell ref="F94:G94"/>
    <mergeCell ref="H94:I94"/>
    <mergeCell ref="J94:K94"/>
    <mergeCell ref="A93:A95"/>
    <mergeCell ref="L148:M148"/>
    <mergeCell ref="B129:S129"/>
    <mergeCell ref="B130:C130"/>
    <mergeCell ref="J121:K121"/>
    <mergeCell ref="L121:M121"/>
    <mergeCell ref="B139:C139"/>
    <mergeCell ref="N139:O139"/>
    <mergeCell ref="D139:E139"/>
    <mergeCell ref="D130:E130"/>
    <mergeCell ref="F130:G130"/>
    <mergeCell ref="R121:S121"/>
    <mergeCell ref="A101:O101"/>
    <mergeCell ref="A128:U128"/>
    <mergeCell ref="M96:N96"/>
    <mergeCell ref="B102:O102"/>
    <mergeCell ref="P173:Q173"/>
    <mergeCell ref="N103:O103"/>
    <mergeCell ref="G6:H6"/>
    <mergeCell ref="B5:D6"/>
    <mergeCell ref="A1:F1"/>
    <mergeCell ref="B12:E12"/>
    <mergeCell ref="B13:C13"/>
    <mergeCell ref="D13:E13"/>
    <mergeCell ref="A4:H4"/>
    <mergeCell ref="N67:O67"/>
    <mergeCell ref="E5:H5"/>
    <mergeCell ref="A5:A7"/>
    <mergeCell ref="A11:H11"/>
    <mergeCell ref="E6:F6"/>
    <mergeCell ref="A32:A34"/>
    <mergeCell ref="B41:K41"/>
    <mergeCell ref="B42:C42"/>
    <mergeCell ref="D42:E42"/>
    <mergeCell ref="F42:G42"/>
    <mergeCell ref="H42:I42"/>
    <mergeCell ref="J42:K42"/>
    <mergeCell ref="A40:K40"/>
    <mergeCell ref="B32:E32"/>
    <mergeCell ref="A21:K21"/>
    <mergeCell ref="A22:A24"/>
    <mergeCell ref="F12:H13"/>
    <mergeCell ref="F218:G218"/>
    <mergeCell ref="H218:I218"/>
    <mergeCell ref="J218:K218"/>
    <mergeCell ref="N76:O76"/>
    <mergeCell ref="B254:C254"/>
    <mergeCell ref="D254:E254"/>
    <mergeCell ref="F254:G254"/>
    <mergeCell ref="H254:I254"/>
    <mergeCell ref="J254:K254"/>
    <mergeCell ref="F33:G33"/>
    <mergeCell ref="H33:I33"/>
    <mergeCell ref="J33:K33"/>
    <mergeCell ref="H76:I76"/>
    <mergeCell ref="J76:K76"/>
    <mergeCell ref="J112:K112"/>
    <mergeCell ref="L112:M112"/>
    <mergeCell ref="B120:I120"/>
    <mergeCell ref="J120:U120"/>
    <mergeCell ref="B121:C121"/>
    <mergeCell ref="D121:E121"/>
    <mergeCell ref="B111:E111"/>
    <mergeCell ref="F111:I111"/>
    <mergeCell ref="B112:C112"/>
    <mergeCell ref="H112:I112"/>
    <mergeCell ref="A110:M110"/>
    <mergeCell ref="L103:M103"/>
    <mergeCell ref="A182:A183"/>
    <mergeCell ref="B103:C103"/>
    <mergeCell ref="D103:E103"/>
    <mergeCell ref="F103:G103"/>
    <mergeCell ref="H103:I103"/>
    <mergeCell ref="J103:K103"/>
    <mergeCell ref="A138:A140"/>
    <mergeCell ref="A120:A122"/>
    <mergeCell ref="F121:G121"/>
    <mergeCell ref="A173:A174"/>
    <mergeCell ref="A172:S172"/>
    <mergeCell ref="A146:S146"/>
    <mergeCell ref="N148:O148"/>
    <mergeCell ref="R173:S173"/>
    <mergeCell ref="B173:C173"/>
    <mergeCell ref="D173:E173"/>
    <mergeCell ref="F173:G173"/>
    <mergeCell ref="H173:I173"/>
    <mergeCell ref="J173:K173"/>
    <mergeCell ref="B147:E147"/>
    <mergeCell ref="B148:C148"/>
    <mergeCell ref="C156:D156"/>
    <mergeCell ref="C164:D164"/>
    <mergeCell ref="B163:D163"/>
    <mergeCell ref="D227:E227"/>
    <mergeCell ref="A147:A149"/>
    <mergeCell ref="A245:A246"/>
    <mergeCell ref="A103:A104"/>
    <mergeCell ref="D112:E112"/>
    <mergeCell ref="F112:G112"/>
    <mergeCell ref="F191:G191"/>
    <mergeCell ref="D148:E148"/>
    <mergeCell ref="A243:AC243"/>
    <mergeCell ref="A244:AC244"/>
    <mergeCell ref="V245:W245"/>
    <mergeCell ref="X245:Y245"/>
    <mergeCell ref="B272:C272"/>
    <mergeCell ref="F272:G272"/>
    <mergeCell ref="A270:K270"/>
    <mergeCell ref="X68:Y68"/>
    <mergeCell ref="Z68:AA68"/>
    <mergeCell ref="AB68:AC68"/>
    <mergeCell ref="AD68:AE68"/>
    <mergeCell ref="AF68:AG68"/>
    <mergeCell ref="AH68:AI68"/>
    <mergeCell ref="X129:AA129"/>
    <mergeCell ref="V130:W130"/>
    <mergeCell ref="Z130:AA130"/>
    <mergeCell ref="X130:Y130"/>
    <mergeCell ref="O110:P113"/>
    <mergeCell ref="U111:V113"/>
    <mergeCell ref="W111:X113"/>
    <mergeCell ref="Y111:Z113"/>
    <mergeCell ref="AA111:AB113"/>
    <mergeCell ref="A119:U119"/>
    <mergeCell ref="T130:U130"/>
    <mergeCell ref="N121:O121"/>
    <mergeCell ref="P121:Q121"/>
    <mergeCell ref="H121:I121"/>
    <mergeCell ref="H130:I130"/>
    <mergeCell ref="A58:M58"/>
    <mergeCell ref="H59:M59"/>
    <mergeCell ref="AP68:AQ68"/>
    <mergeCell ref="AR68:AS68"/>
    <mergeCell ref="AT68:AU68"/>
    <mergeCell ref="AV68:AW68"/>
    <mergeCell ref="AX68:AY68"/>
    <mergeCell ref="AZ68:BA68"/>
    <mergeCell ref="B271:I271"/>
    <mergeCell ref="AJ68:AK68"/>
    <mergeCell ref="AL68:AM68"/>
    <mergeCell ref="AN68:AO68"/>
    <mergeCell ref="J130:K130"/>
    <mergeCell ref="L130:M130"/>
    <mergeCell ref="N130:O130"/>
    <mergeCell ref="P130:Q130"/>
    <mergeCell ref="R130:S130"/>
    <mergeCell ref="T121:U121"/>
    <mergeCell ref="T129:W129"/>
    <mergeCell ref="A253:A255"/>
    <mergeCell ref="A226:A228"/>
    <mergeCell ref="B226:E226"/>
    <mergeCell ref="M93:N93"/>
    <mergeCell ref="B155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6"/>
  <sheetViews>
    <sheetView showGridLines="0" zoomScaleNormal="100" workbookViewId="0">
      <selection sqref="A1:F1"/>
    </sheetView>
  </sheetViews>
  <sheetFormatPr defaultRowHeight="12.75"/>
  <cols>
    <col min="1" max="16384" width="9.140625" style="63"/>
  </cols>
  <sheetData>
    <row r="1" spans="1:17" ht="15.75">
      <c r="A1" s="423" t="s">
        <v>222</v>
      </c>
      <c r="B1" s="423"/>
      <c r="C1" s="423"/>
      <c r="D1" s="423"/>
      <c r="E1" s="423"/>
      <c r="F1" s="423"/>
    </row>
    <row r="3" spans="1:17">
      <c r="A3" s="65" t="s">
        <v>181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7"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17"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</row>
    <row r="10" spans="1:17"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</row>
    <row r="11" spans="1:17"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17"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</row>
    <row r="13" spans="1:17"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7"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7"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</row>
    <row r="16" spans="1:17"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1:17"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1:17"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7"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7"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1:17">
      <c r="D22" s="256"/>
      <c r="E22" s="256"/>
      <c r="F22" s="256"/>
      <c r="G22" s="256"/>
      <c r="H22" s="256"/>
      <c r="I22" s="256"/>
      <c r="J22" s="255"/>
      <c r="K22" s="255"/>
      <c r="L22" s="255"/>
      <c r="M22" s="255"/>
      <c r="N22" s="255"/>
      <c r="O22" s="256"/>
      <c r="P22" s="256"/>
      <c r="Q22" s="256"/>
    </row>
    <row r="23" spans="1:17">
      <c r="A23" s="65" t="s">
        <v>61</v>
      </c>
      <c r="D23" s="256"/>
      <c r="E23" s="256"/>
      <c r="F23" s="256"/>
      <c r="G23" s="256"/>
      <c r="H23" s="256"/>
      <c r="I23" s="256"/>
      <c r="J23" s="255"/>
      <c r="K23" s="255"/>
      <c r="L23" s="255"/>
      <c r="M23" s="255"/>
      <c r="N23" s="255"/>
      <c r="O23" s="256"/>
      <c r="P23" s="256"/>
      <c r="Q23" s="256"/>
    </row>
    <row r="24" spans="1:17">
      <c r="D24" s="256"/>
      <c r="E24" s="256"/>
      <c r="F24" s="256"/>
      <c r="G24" s="256"/>
      <c r="H24" s="256"/>
      <c r="I24" s="256"/>
      <c r="J24" s="255"/>
      <c r="K24" s="255"/>
      <c r="L24" s="255"/>
      <c r="M24" s="255"/>
      <c r="N24" s="255"/>
      <c r="O24" s="256"/>
      <c r="P24" s="256"/>
      <c r="Q24" s="256"/>
    </row>
    <row r="25" spans="1:17" ht="15" customHeight="1">
      <c r="D25" s="256"/>
      <c r="E25" s="256"/>
      <c r="F25" s="256"/>
      <c r="G25" s="256"/>
      <c r="H25" s="256"/>
      <c r="I25" s="256"/>
      <c r="J25" s="255"/>
      <c r="K25" s="255"/>
      <c r="L25" s="255"/>
      <c r="M25" s="255"/>
      <c r="N25" s="255"/>
      <c r="O25" s="256"/>
      <c r="P25" s="256"/>
      <c r="Q25" s="256"/>
    </row>
    <row r="26" spans="1:17" ht="15" customHeight="1">
      <c r="D26" s="256"/>
      <c r="E26" s="256"/>
      <c r="F26" s="256"/>
      <c r="G26" s="256"/>
      <c r="H26" s="256"/>
      <c r="I26" s="256"/>
      <c r="J26" s="257" t="s">
        <v>4</v>
      </c>
      <c r="K26" s="257" t="s">
        <v>5</v>
      </c>
      <c r="L26" s="255"/>
      <c r="M26" s="257"/>
      <c r="N26" s="255"/>
      <c r="O26" s="256"/>
      <c r="P26" s="256"/>
      <c r="Q26" s="256"/>
    </row>
    <row r="27" spans="1:17" ht="15" customHeight="1">
      <c r="D27" s="256"/>
      <c r="E27" s="256"/>
      <c r="F27" s="256"/>
      <c r="G27" s="256"/>
      <c r="H27" s="256"/>
      <c r="I27" s="256"/>
      <c r="J27" s="258">
        <v>0.46153846153846156</v>
      </c>
      <c r="K27" s="258">
        <v>0.53846153846153844</v>
      </c>
      <c r="L27" s="259"/>
      <c r="M27" s="255"/>
      <c r="N27" s="255"/>
      <c r="O27" s="256"/>
      <c r="P27" s="256"/>
      <c r="Q27" s="256"/>
    </row>
    <row r="28" spans="1:17" ht="15" customHeight="1">
      <c r="D28" s="256"/>
      <c r="E28" s="256"/>
      <c r="F28" s="256"/>
      <c r="G28" s="256"/>
      <c r="H28" s="256"/>
      <c r="I28" s="256"/>
      <c r="J28" s="255"/>
      <c r="K28" s="255"/>
      <c r="L28" s="255"/>
      <c r="M28" s="255"/>
      <c r="N28" s="255"/>
      <c r="O28" s="256"/>
      <c r="P28" s="256"/>
      <c r="Q28" s="256"/>
    </row>
    <row r="29" spans="1:17" ht="15" customHeight="1">
      <c r="D29" s="256"/>
      <c r="E29" s="256"/>
      <c r="F29" s="256"/>
      <c r="G29" s="256"/>
      <c r="H29" s="256"/>
      <c r="I29" s="256"/>
      <c r="J29" s="255"/>
      <c r="K29" s="255"/>
      <c r="L29" s="255"/>
      <c r="M29" s="255"/>
      <c r="N29" s="255"/>
      <c r="O29" s="256"/>
      <c r="P29" s="256"/>
      <c r="Q29" s="256"/>
    </row>
    <row r="30" spans="1:17" ht="15" customHeight="1">
      <c r="D30" s="256"/>
      <c r="E30" s="256"/>
      <c r="F30" s="256"/>
      <c r="G30" s="256"/>
      <c r="H30" s="256"/>
      <c r="I30" s="256"/>
      <c r="J30" s="255"/>
      <c r="K30" s="255"/>
      <c r="L30" s="255"/>
      <c r="M30" s="255"/>
      <c r="N30" s="255"/>
      <c r="O30" s="256"/>
      <c r="P30" s="256"/>
      <c r="Q30" s="256"/>
    </row>
    <row r="31" spans="1:17" ht="15" customHeight="1"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</row>
    <row r="32" spans="1:17" ht="15" customHeight="1"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</row>
    <row r="33" spans="1:22" ht="15" customHeight="1"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</row>
    <row r="34" spans="1:22" ht="15" customHeight="1"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</row>
    <row r="35" spans="1:22" ht="15" customHeight="1"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</row>
    <row r="36" spans="1:22" ht="15" customHeight="1"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  <row r="37" spans="1:22" ht="15" customHeight="1"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1:22"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</row>
    <row r="39" spans="1:22">
      <c r="D39" s="256"/>
      <c r="E39" s="256"/>
      <c r="F39" s="256"/>
      <c r="G39" s="256"/>
      <c r="H39" s="256"/>
      <c r="I39" s="256"/>
      <c r="J39" s="255"/>
      <c r="K39" s="255"/>
      <c r="L39" s="255"/>
      <c r="M39" s="255"/>
      <c r="N39" s="255"/>
      <c r="O39" s="255"/>
      <c r="P39" s="255"/>
      <c r="Q39" s="255"/>
      <c r="R39" s="64"/>
    </row>
    <row r="40" spans="1:22">
      <c r="D40" s="256"/>
      <c r="E40" s="256"/>
      <c r="F40" s="256"/>
      <c r="G40" s="256"/>
      <c r="H40" s="256"/>
      <c r="I40" s="256"/>
      <c r="J40" s="255"/>
      <c r="K40" s="255"/>
      <c r="L40" s="255"/>
      <c r="M40" s="255"/>
      <c r="N40" s="255"/>
      <c r="O40" s="255"/>
      <c r="P40" s="255"/>
      <c r="Q40" s="255"/>
      <c r="R40" s="64"/>
    </row>
    <row r="41" spans="1:22">
      <c r="D41" s="256"/>
      <c r="E41" s="256"/>
      <c r="F41" s="256"/>
      <c r="G41" s="256"/>
      <c r="H41" s="256"/>
      <c r="I41" s="256"/>
      <c r="J41" s="255"/>
      <c r="K41" s="255"/>
      <c r="L41" s="255"/>
      <c r="M41" s="255"/>
      <c r="N41" s="255"/>
      <c r="O41" s="255"/>
      <c r="P41" s="255"/>
      <c r="Q41" s="255"/>
      <c r="R41" s="64"/>
    </row>
    <row r="42" spans="1:22">
      <c r="D42" s="256"/>
      <c r="E42" s="256"/>
      <c r="F42" s="256"/>
      <c r="G42" s="256"/>
      <c r="H42" s="256"/>
      <c r="I42" s="256"/>
      <c r="J42" s="255"/>
      <c r="K42" s="255"/>
      <c r="L42" s="255"/>
      <c r="M42" s="255"/>
      <c r="N42" s="255"/>
      <c r="O42" s="255"/>
      <c r="P42" s="255"/>
      <c r="Q42" s="255"/>
      <c r="R42" s="64"/>
    </row>
    <row r="43" spans="1:22">
      <c r="A43" s="65" t="s">
        <v>215</v>
      </c>
      <c r="D43" s="256"/>
      <c r="E43" s="256"/>
      <c r="F43" s="256"/>
      <c r="G43" s="256"/>
      <c r="H43" s="256"/>
      <c r="I43" s="256"/>
      <c r="J43" s="255"/>
      <c r="K43" s="255"/>
      <c r="L43" s="255"/>
      <c r="M43" s="255"/>
      <c r="N43" s="255"/>
      <c r="O43" s="255"/>
      <c r="P43" s="255"/>
      <c r="Q43" s="255"/>
      <c r="R43" s="253"/>
      <c r="S43" s="252"/>
      <c r="T43" s="252"/>
      <c r="U43" s="252"/>
      <c r="V43" s="252"/>
    </row>
    <row r="44" spans="1:22">
      <c r="D44" s="256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3"/>
      <c r="S44" s="253"/>
      <c r="T44" s="252"/>
      <c r="U44" s="252"/>
      <c r="V44" s="252"/>
    </row>
    <row r="45" spans="1:22">
      <c r="D45" s="256"/>
      <c r="E45" s="255"/>
      <c r="F45" s="255"/>
      <c r="G45" s="255"/>
      <c r="H45" s="255"/>
      <c r="I45" s="255"/>
      <c r="J45" s="255" t="s">
        <v>55</v>
      </c>
      <c r="K45" s="255"/>
      <c r="L45" s="255"/>
      <c r="M45" s="255"/>
      <c r="N45" s="255"/>
      <c r="O45" s="255"/>
      <c r="P45" s="255"/>
      <c r="Q45" s="255"/>
      <c r="R45" s="253"/>
      <c r="S45" s="253"/>
      <c r="T45" s="252"/>
      <c r="U45" s="252"/>
      <c r="V45" s="252"/>
    </row>
    <row r="46" spans="1:22">
      <c r="D46" s="256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3"/>
      <c r="S46" s="253"/>
      <c r="T46" s="252"/>
      <c r="U46" s="252"/>
      <c r="V46" s="252"/>
    </row>
    <row r="47" spans="1:22">
      <c r="D47" s="256"/>
      <c r="E47" s="255"/>
      <c r="F47" s="255"/>
      <c r="G47" s="255"/>
      <c r="H47" s="255"/>
      <c r="I47" s="255"/>
      <c r="J47" s="255" t="s">
        <v>56</v>
      </c>
      <c r="K47" s="255" t="s">
        <v>57</v>
      </c>
      <c r="L47" s="255" t="s">
        <v>58</v>
      </c>
      <c r="M47" s="255" t="s">
        <v>59</v>
      </c>
      <c r="N47" s="255" t="s">
        <v>60</v>
      </c>
      <c r="O47" s="256"/>
      <c r="P47" s="256"/>
      <c r="Q47" s="255"/>
      <c r="V47" s="252"/>
    </row>
    <row r="48" spans="1:22">
      <c r="D48" s="256"/>
      <c r="E48" s="255"/>
      <c r="F48" s="255"/>
      <c r="G48" s="255"/>
      <c r="H48" s="255"/>
      <c r="I48" s="260" t="s">
        <v>62</v>
      </c>
      <c r="J48" s="258">
        <v>0</v>
      </c>
      <c r="K48" s="258">
        <v>8.3333333333333315E-2</v>
      </c>
      <c r="L48" s="258">
        <v>0.33333333333333326</v>
      </c>
      <c r="M48" s="258">
        <v>0.41666666666666674</v>
      </c>
      <c r="N48" s="258">
        <v>0.16666666666666663</v>
      </c>
      <c r="O48" s="256"/>
      <c r="P48" s="256"/>
      <c r="Q48" s="258"/>
      <c r="V48" s="252"/>
    </row>
    <row r="49" spans="4:23">
      <c r="D49" s="256"/>
      <c r="E49" s="255"/>
      <c r="F49" s="255"/>
      <c r="G49" s="255"/>
      <c r="H49" s="255"/>
      <c r="I49" s="260" t="s">
        <v>63</v>
      </c>
      <c r="J49" s="258">
        <v>7.1428571428571425E-2</v>
      </c>
      <c r="K49" s="258">
        <v>0</v>
      </c>
      <c r="L49" s="258">
        <v>0.5714285714285714</v>
      </c>
      <c r="M49" s="258">
        <v>0.2857142857142857</v>
      </c>
      <c r="N49" s="258">
        <v>7.1428571428571425E-2</v>
      </c>
      <c r="O49" s="256"/>
      <c r="P49" s="256"/>
      <c r="Q49" s="261"/>
      <c r="V49" s="252"/>
    </row>
    <row r="50" spans="4:23">
      <c r="D50" s="256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3"/>
      <c r="S50" s="253"/>
      <c r="T50" s="252"/>
      <c r="U50" s="252"/>
      <c r="V50" s="252"/>
    </row>
    <row r="51" spans="4:23">
      <c r="D51" s="256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3"/>
      <c r="S51" s="253"/>
      <c r="T51" s="252"/>
      <c r="U51" s="252"/>
      <c r="V51" s="252"/>
    </row>
    <row r="52" spans="4:23">
      <c r="D52" s="256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3"/>
      <c r="S52" s="253"/>
      <c r="T52" s="252"/>
      <c r="U52" s="252"/>
      <c r="V52" s="252"/>
    </row>
    <row r="53" spans="4:23">
      <c r="D53" s="256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3"/>
      <c r="S53" s="253"/>
      <c r="T53" s="252"/>
      <c r="U53" s="252"/>
      <c r="V53" s="252"/>
    </row>
    <row r="54" spans="4:23">
      <c r="D54" s="256"/>
      <c r="E54" s="256"/>
      <c r="F54" s="256"/>
      <c r="G54" s="256"/>
      <c r="H54" s="256"/>
      <c r="I54" s="256"/>
      <c r="J54" s="255"/>
      <c r="K54" s="255"/>
      <c r="L54" s="255"/>
      <c r="M54" s="255"/>
      <c r="N54" s="424"/>
      <c r="O54" s="424"/>
      <c r="P54" s="424"/>
      <c r="Q54" s="424"/>
      <c r="R54" s="421"/>
      <c r="S54" s="421"/>
      <c r="T54" s="421"/>
      <c r="U54" s="421"/>
      <c r="V54" s="421"/>
      <c r="W54" s="421"/>
    </row>
    <row r="55" spans="4:23">
      <c r="D55" s="256"/>
      <c r="E55" s="256"/>
      <c r="F55" s="256"/>
      <c r="G55" s="256"/>
      <c r="H55" s="256"/>
      <c r="I55" s="256"/>
      <c r="J55" s="255"/>
      <c r="K55" s="255"/>
      <c r="L55" s="255"/>
      <c r="M55" s="255"/>
      <c r="N55" s="262"/>
      <c r="O55" s="262"/>
      <c r="P55" s="263"/>
      <c r="Q55" s="263"/>
      <c r="R55" s="206"/>
      <c r="S55" s="206"/>
      <c r="T55" s="206"/>
      <c r="U55" s="206"/>
      <c r="V55" s="206"/>
      <c r="W55" s="206"/>
    </row>
    <row r="56" spans="4:23">
      <c r="D56" s="256"/>
      <c r="E56" s="256"/>
      <c r="F56" s="256"/>
      <c r="G56" s="256"/>
      <c r="H56" s="256"/>
      <c r="I56" s="256"/>
      <c r="J56" s="255"/>
      <c r="K56" s="255"/>
      <c r="L56" s="255"/>
      <c r="M56" s="255"/>
      <c r="N56" s="264"/>
      <c r="O56" s="265"/>
      <c r="P56" s="266"/>
      <c r="Q56" s="267"/>
      <c r="R56" s="19"/>
      <c r="S56" s="20"/>
      <c r="T56" s="19"/>
      <c r="U56" s="20"/>
      <c r="V56" s="19"/>
      <c r="W56" s="20"/>
    </row>
    <row r="57" spans="4:23">
      <c r="D57" s="256"/>
      <c r="E57" s="256"/>
      <c r="F57" s="256"/>
      <c r="G57" s="256"/>
      <c r="H57" s="256"/>
      <c r="I57" s="256"/>
      <c r="J57" s="255"/>
      <c r="K57" s="255"/>
      <c r="L57" s="255"/>
      <c r="M57" s="255"/>
      <c r="N57" s="264"/>
      <c r="O57" s="265"/>
      <c r="P57" s="266"/>
      <c r="Q57" s="267"/>
      <c r="R57" s="19"/>
      <c r="S57" s="20"/>
      <c r="T57" s="19"/>
      <c r="U57" s="20"/>
      <c r="V57" s="19"/>
      <c r="W57" s="20"/>
    </row>
    <row r="58" spans="4:23">
      <c r="D58" s="256"/>
      <c r="E58" s="256"/>
      <c r="F58" s="256"/>
      <c r="G58" s="256"/>
      <c r="H58" s="256"/>
      <c r="I58" s="256"/>
      <c r="J58" s="255"/>
      <c r="K58" s="255"/>
      <c r="L58" s="255"/>
      <c r="M58" s="255"/>
      <c r="N58" s="255"/>
      <c r="O58" s="255"/>
      <c r="P58" s="255"/>
      <c r="Q58" s="255"/>
      <c r="R58" s="64"/>
    </row>
    <row r="59" spans="4:23">
      <c r="D59" s="256"/>
      <c r="E59" s="256"/>
      <c r="F59" s="256"/>
      <c r="G59" s="256"/>
      <c r="H59" s="256"/>
      <c r="I59" s="256"/>
      <c r="J59" s="255"/>
      <c r="K59" s="255"/>
      <c r="L59" s="255"/>
      <c r="M59" s="255"/>
      <c r="N59" s="255"/>
      <c r="O59" s="255"/>
      <c r="P59" s="255"/>
      <c r="Q59" s="255"/>
      <c r="R59" s="64"/>
    </row>
    <row r="60" spans="4:23">
      <c r="D60" s="256"/>
      <c r="E60" s="256"/>
      <c r="F60" s="256"/>
      <c r="G60" s="256"/>
      <c r="H60" s="256"/>
      <c r="I60" s="256"/>
      <c r="J60" s="255"/>
      <c r="K60" s="255"/>
      <c r="L60" s="255"/>
      <c r="M60" s="255"/>
      <c r="N60" s="255"/>
      <c r="O60" s="255"/>
      <c r="P60" s="255"/>
      <c r="Q60" s="255"/>
      <c r="R60" s="64"/>
    </row>
    <row r="61" spans="4:23">
      <c r="D61" s="256"/>
      <c r="E61" s="256"/>
      <c r="F61" s="256"/>
      <c r="G61" s="256"/>
      <c r="H61" s="256"/>
      <c r="I61" s="256"/>
      <c r="J61" s="255"/>
      <c r="K61" s="255"/>
      <c r="L61" s="255"/>
      <c r="M61" s="255"/>
      <c r="N61" s="255"/>
      <c r="O61" s="255"/>
      <c r="P61" s="255"/>
      <c r="Q61" s="255"/>
      <c r="R61" s="64"/>
    </row>
    <row r="62" spans="4:23">
      <c r="D62" s="256"/>
      <c r="E62" s="256"/>
      <c r="F62" s="256"/>
      <c r="G62" s="256"/>
      <c r="H62" s="256"/>
      <c r="I62" s="256"/>
      <c r="J62" s="255"/>
      <c r="K62" s="255"/>
      <c r="L62" s="255"/>
      <c r="M62" s="255"/>
      <c r="N62" s="255"/>
      <c r="O62" s="255"/>
      <c r="P62" s="255"/>
      <c r="Q62" s="255"/>
      <c r="R62" s="64"/>
    </row>
    <row r="63" spans="4:23">
      <c r="D63" s="256"/>
      <c r="E63" s="256"/>
      <c r="F63" s="256"/>
      <c r="G63" s="256"/>
      <c r="H63" s="256"/>
      <c r="I63" s="256"/>
      <c r="J63" s="255"/>
      <c r="K63" s="255"/>
      <c r="L63" s="255"/>
      <c r="M63" s="255"/>
      <c r="N63" s="255"/>
      <c r="O63" s="255"/>
      <c r="P63" s="255"/>
      <c r="Q63" s="255"/>
      <c r="R63" s="64"/>
    </row>
    <row r="64" spans="4:23">
      <c r="D64" s="256"/>
      <c r="E64" s="256"/>
      <c r="F64" s="256"/>
      <c r="G64" s="256"/>
      <c r="H64" s="256"/>
      <c r="I64" s="256"/>
      <c r="J64" s="255"/>
      <c r="K64" s="255"/>
      <c r="L64" s="255"/>
      <c r="M64" s="255"/>
      <c r="N64" s="255"/>
      <c r="O64" s="255"/>
      <c r="P64" s="255"/>
      <c r="Q64" s="255"/>
      <c r="R64" s="64"/>
    </row>
    <row r="65" spans="1:18">
      <c r="D65" s="256"/>
      <c r="E65" s="256"/>
      <c r="F65" s="256"/>
      <c r="G65" s="256"/>
      <c r="H65" s="256"/>
      <c r="I65" s="256"/>
      <c r="J65" s="255"/>
      <c r="K65" s="255"/>
      <c r="L65" s="255"/>
      <c r="M65" s="255"/>
      <c r="N65" s="255"/>
      <c r="O65" s="255"/>
      <c r="P65" s="255"/>
      <c r="Q65" s="255"/>
      <c r="R65" s="64"/>
    </row>
    <row r="66" spans="1:18">
      <c r="D66" s="256"/>
      <c r="E66" s="256"/>
      <c r="F66" s="256"/>
      <c r="G66" s="256"/>
      <c r="H66" s="256"/>
      <c r="I66" s="256"/>
      <c r="J66" s="255"/>
      <c r="K66" s="255"/>
      <c r="L66" s="255"/>
      <c r="M66" s="255"/>
      <c r="N66" s="255"/>
      <c r="O66" s="255"/>
      <c r="P66" s="255"/>
      <c r="Q66" s="255"/>
      <c r="R66" s="64"/>
    </row>
    <row r="67" spans="1:18">
      <c r="D67" s="256"/>
      <c r="E67" s="256"/>
      <c r="F67" s="256"/>
      <c r="G67" s="256"/>
      <c r="H67" s="256"/>
      <c r="I67" s="256"/>
      <c r="J67" s="255"/>
      <c r="K67" s="255"/>
      <c r="L67" s="255"/>
      <c r="M67" s="255"/>
      <c r="N67" s="255"/>
      <c r="O67" s="255"/>
      <c r="P67" s="255"/>
      <c r="Q67" s="255"/>
      <c r="R67" s="64"/>
    </row>
    <row r="68" spans="1:18">
      <c r="D68" s="256"/>
      <c r="E68" s="256"/>
      <c r="F68" s="256"/>
      <c r="G68" s="256"/>
      <c r="H68" s="256"/>
      <c r="I68" s="256"/>
      <c r="J68" s="255"/>
      <c r="K68" s="255"/>
      <c r="L68" s="255"/>
      <c r="M68" s="255"/>
      <c r="N68" s="255"/>
      <c r="O68" s="255"/>
      <c r="P68" s="255"/>
      <c r="Q68" s="255"/>
      <c r="R68" s="64"/>
    </row>
    <row r="69" spans="1:18">
      <c r="D69" s="256"/>
      <c r="E69" s="256"/>
      <c r="F69" s="256"/>
      <c r="G69" s="256"/>
      <c r="H69" s="256"/>
      <c r="I69" s="256"/>
      <c r="J69" s="255"/>
      <c r="K69" s="255"/>
      <c r="L69" s="255"/>
      <c r="M69" s="255"/>
      <c r="N69" s="255"/>
      <c r="O69" s="255"/>
      <c r="P69" s="255"/>
      <c r="Q69" s="255"/>
      <c r="R69" s="64"/>
    </row>
    <row r="70" spans="1:18">
      <c r="D70" s="256"/>
      <c r="E70" s="256"/>
      <c r="F70" s="256"/>
      <c r="G70" s="256"/>
      <c r="H70" s="256"/>
      <c r="I70" s="256"/>
      <c r="J70" s="255"/>
      <c r="K70" s="255"/>
      <c r="L70" s="255"/>
      <c r="M70" s="255"/>
      <c r="N70" s="255"/>
      <c r="O70" s="255"/>
      <c r="P70" s="255"/>
      <c r="Q70" s="255"/>
      <c r="R70" s="64"/>
    </row>
    <row r="71" spans="1:18">
      <c r="D71" s="256"/>
      <c r="E71" s="256"/>
      <c r="F71" s="256"/>
      <c r="G71" s="256"/>
      <c r="H71" s="256"/>
      <c r="I71" s="256"/>
      <c r="J71" s="255"/>
      <c r="K71" s="255"/>
      <c r="L71" s="255"/>
      <c r="M71" s="255"/>
      <c r="N71" s="255"/>
      <c r="O71" s="255"/>
      <c r="P71" s="255"/>
      <c r="Q71" s="255"/>
      <c r="R71" s="64"/>
    </row>
    <row r="72" spans="1:18" s="252" customFormat="1" ht="15" customHeight="1">
      <c r="A72" s="65" t="s">
        <v>46</v>
      </c>
      <c r="D72" s="256"/>
      <c r="E72" s="256"/>
      <c r="F72" s="256"/>
      <c r="G72" s="256"/>
      <c r="H72" s="256"/>
      <c r="I72" s="255"/>
      <c r="J72" s="255"/>
      <c r="K72" s="255"/>
      <c r="L72" s="255"/>
      <c r="M72" s="255"/>
      <c r="N72" s="256"/>
      <c r="O72" s="256"/>
      <c r="P72" s="256"/>
      <c r="Q72" s="256"/>
    </row>
    <row r="73" spans="1:18" s="252" customFormat="1" ht="15" customHeight="1">
      <c r="D73" s="256"/>
      <c r="E73" s="256"/>
      <c r="F73" s="256"/>
      <c r="G73" s="256"/>
      <c r="H73" s="256"/>
      <c r="I73" s="255"/>
      <c r="J73" s="255"/>
      <c r="K73" s="255" t="s">
        <v>46</v>
      </c>
      <c r="L73" s="255"/>
      <c r="M73" s="255"/>
      <c r="N73" s="256"/>
      <c r="O73" s="256"/>
      <c r="P73" s="256"/>
      <c r="Q73" s="256"/>
    </row>
    <row r="74" spans="1:18" s="252" customFormat="1" ht="15" customHeight="1">
      <c r="D74" s="256"/>
      <c r="E74" s="256"/>
      <c r="F74" s="256"/>
      <c r="G74" s="256"/>
      <c r="H74" s="256"/>
      <c r="I74" s="255"/>
      <c r="J74" s="255"/>
      <c r="K74" s="255"/>
      <c r="L74" s="255"/>
      <c r="M74" s="255"/>
      <c r="N74" s="256"/>
      <c r="O74" s="256"/>
      <c r="P74" s="256"/>
      <c r="Q74" s="256"/>
    </row>
    <row r="75" spans="1:18" s="252" customFormat="1" ht="15" customHeight="1">
      <c r="D75" s="256"/>
      <c r="E75" s="256"/>
      <c r="F75" s="256"/>
      <c r="G75" s="256"/>
      <c r="H75" s="256"/>
      <c r="I75" s="255"/>
      <c r="J75" s="255"/>
      <c r="K75" s="255" t="s">
        <v>47</v>
      </c>
      <c r="L75" s="255" t="s">
        <v>66</v>
      </c>
      <c r="M75" s="255"/>
      <c r="N75" s="256"/>
      <c r="O75" s="256"/>
      <c r="P75" s="256"/>
      <c r="Q75" s="256"/>
    </row>
    <row r="76" spans="1:18" s="252" customFormat="1" ht="15" customHeight="1">
      <c r="D76" s="256"/>
      <c r="E76" s="256"/>
      <c r="F76" s="256"/>
      <c r="G76" s="256"/>
      <c r="H76" s="256"/>
      <c r="I76" s="255"/>
      <c r="J76" s="260" t="s">
        <v>62</v>
      </c>
      <c r="K76" s="258">
        <v>0.58330000000000004</v>
      </c>
      <c r="L76" s="258">
        <v>0.41670000000000001</v>
      </c>
      <c r="M76" s="255"/>
      <c r="N76" s="256"/>
      <c r="O76" s="256"/>
      <c r="P76" s="256"/>
      <c r="Q76" s="256"/>
    </row>
    <row r="77" spans="1:18" s="252" customFormat="1" ht="15" customHeight="1">
      <c r="D77" s="256"/>
      <c r="E77" s="256"/>
      <c r="F77" s="256"/>
      <c r="G77" s="256"/>
      <c r="H77" s="256"/>
      <c r="I77" s="255"/>
      <c r="J77" s="260" t="s">
        <v>63</v>
      </c>
      <c r="K77" s="258">
        <v>1</v>
      </c>
      <c r="L77" s="258">
        <v>0</v>
      </c>
      <c r="M77" s="255"/>
      <c r="N77" s="256"/>
      <c r="O77" s="256"/>
      <c r="P77" s="256"/>
      <c r="Q77" s="256"/>
    </row>
    <row r="78" spans="1:18" s="252" customFormat="1" ht="15" customHeight="1">
      <c r="D78" s="256"/>
      <c r="E78" s="256"/>
      <c r="F78" s="256"/>
      <c r="G78" s="256"/>
      <c r="H78" s="256"/>
      <c r="I78" s="255"/>
      <c r="J78" s="255"/>
      <c r="K78" s="255"/>
      <c r="L78" s="255"/>
      <c r="M78" s="255"/>
      <c r="N78" s="256"/>
      <c r="O78" s="256"/>
      <c r="P78" s="256"/>
      <c r="Q78" s="256"/>
    </row>
    <row r="79" spans="1:18" s="252" customFormat="1" ht="15" customHeight="1">
      <c r="D79" s="256"/>
      <c r="E79" s="256"/>
      <c r="F79" s="256"/>
      <c r="G79" s="256"/>
      <c r="H79" s="256"/>
      <c r="I79" s="255"/>
      <c r="J79" s="255"/>
      <c r="K79" s="255"/>
      <c r="L79" s="255"/>
      <c r="M79" s="255"/>
      <c r="N79" s="256"/>
      <c r="O79" s="256"/>
      <c r="P79" s="256"/>
      <c r="Q79" s="256"/>
    </row>
    <row r="80" spans="1:18" s="252" customFormat="1" ht="15" customHeight="1">
      <c r="D80" s="256"/>
      <c r="E80" s="256"/>
      <c r="F80" s="256"/>
      <c r="G80" s="256"/>
      <c r="H80" s="256"/>
      <c r="I80" s="255"/>
      <c r="J80" s="255"/>
      <c r="K80" s="255"/>
      <c r="L80" s="255"/>
      <c r="M80" s="255"/>
      <c r="N80" s="256"/>
      <c r="O80" s="256"/>
      <c r="P80" s="256"/>
      <c r="Q80" s="256"/>
    </row>
    <row r="81" spans="1:17" s="252" customFormat="1" ht="15" customHeight="1"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</row>
    <row r="82" spans="1:17" s="252" customFormat="1" ht="15" customHeight="1"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</row>
    <row r="83" spans="1:17" s="252" customFormat="1" ht="15" customHeight="1"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</row>
    <row r="84" spans="1:17" s="252" customFormat="1" ht="15" customHeight="1"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</row>
    <row r="85" spans="1:17" s="252" customFormat="1" ht="15" customHeight="1"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</row>
    <row r="86" spans="1:17" s="252" customFormat="1" ht="15" customHeight="1"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</row>
    <row r="87" spans="1:17" s="252" customFormat="1" ht="15" customHeight="1"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</row>
    <row r="88" spans="1:17" s="252" customFormat="1" ht="15" customHeight="1"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</row>
    <row r="89" spans="1:17" ht="15" customHeight="1">
      <c r="A89" s="65" t="s">
        <v>185</v>
      </c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</row>
    <row r="90" spans="1:17" ht="15" customHeight="1"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</row>
    <row r="91" spans="1:17" ht="15" customHeight="1">
      <c r="D91" s="256"/>
      <c r="E91" s="256"/>
      <c r="F91" s="256"/>
      <c r="G91" s="256"/>
      <c r="H91" s="256"/>
      <c r="I91" s="255"/>
      <c r="J91" s="255"/>
      <c r="K91" s="255"/>
      <c r="L91" s="255"/>
      <c r="M91" s="255"/>
      <c r="N91" s="255"/>
      <c r="O91" s="255"/>
      <c r="P91" s="256"/>
      <c r="Q91" s="256"/>
    </row>
    <row r="92" spans="1:17" ht="15" customHeight="1">
      <c r="D92" s="256"/>
      <c r="E92" s="256"/>
      <c r="F92" s="256"/>
      <c r="G92" s="256"/>
      <c r="H92" s="256"/>
      <c r="I92" s="255"/>
      <c r="J92" s="255" t="s">
        <v>71</v>
      </c>
      <c r="K92" s="255"/>
      <c r="L92" s="255"/>
      <c r="M92" s="255"/>
      <c r="N92" s="255"/>
      <c r="O92" s="255"/>
      <c r="P92" s="256"/>
      <c r="Q92" s="256"/>
    </row>
    <row r="93" spans="1:17" ht="15" customHeight="1">
      <c r="D93" s="256"/>
      <c r="E93" s="256"/>
      <c r="F93" s="256"/>
      <c r="G93" s="256"/>
      <c r="H93" s="256"/>
      <c r="I93" s="255"/>
      <c r="J93" s="255"/>
      <c r="K93" s="255"/>
      <c r="L93" s="255"/>
      <c r="M93" s="255"/>
      <c r="N93" s="255"/>
      <c r="O93" s="255"/>
      <c r="P93" s="256"/>
      <c r="Q93" s="256"/>
    </row>
    <row r="94" spans="1:17" ht="15" customHeight="1">
      <c r="D94" s="256"/>
      <c r="E94" s="256"/>
      <c r="F94" s="256"/>
      <c r="G94" s="256"/>
      <c r="H94" s="256"/>
      <c r="I94" s="255"/>
      <c r="J94" s="255" t="s">
        <v>48</v>
      </c>
      <c r="K94" s="255" t="s">
        <v>49</v>
      </c>
      <c r="L94" s="255" t="s">
        <v>50</v>
      </c>
      <c r="M94" s="255" t="s">
        <v>72</v>
      </c>
      <c r="N94" s="255"/>
      <c r="O94" s="255"/>
      <c r="P94" s="256"/>
      <c r="Q94" s="256"/>
    </row>
    <row r="95" spans="1:17" ht="15" customHeight="1">
      <c r="D95" s="256"/>
      <c r="E95" s="256"/>
      <c r="F95" s="256"/>
      <c r="G95" s="256"/>
      <c r="H95" s="256"/>
      <c r="I95" s="260" t="s">
        <v>62</v>
      </c>
      <c r="J95" s="258">
        <v>0</v>
      </c>
      <c r="K95" s="258">
        <v>0</v>
      </c>
      <c r="L95" s="258">
        <v>0.91669999999999996</v>
      </c>
      <c r="M95" s="258">
        <v>8.3299999999999999E-2</v>
      </c>
      <c r="N95" s="255"/>
      <c r="O95" s="255"/>
      <c r="P95" s="256"/>
      <c r="Q95" s="256"/>
    </row>
    <row r="96" spans="1:17" ht="15" customHeight="1">
      <c r="D96" s="256"/>
      <c r="E96" s="256"/>
      <c r="F96" s="256"/>
      <c r="G96" s="256"/>
      <c r="H96" s="256"/>
      <c r="I96" s="260" t="s">
        <v>63</v>
      </c>
      <c r="J96" s="258">
        <v>0</v>
      </c>
      <c r="K96" s="258">
        <v>0.42859999999999998</v>
      </c>
      <c r="L96" s="258">
        <v>0.57140000000000002</v>
      </c>
      <c r="M96" s="258">
        <v>0</v>
      </c>
      <c r="N96" s="255"/>
      <c r="O96" s="255"/>
      <c r="P96" s="256"/>
      <c r="Q96" s="256"/>
    </row>
    <row r="97" spans="1:17" ht="15" customHeight="1">
      <c r="D97" s="256"/>
      <c r="E97" s="256"/>
      <c r="F97" s="256"/>
      <c r="G97" s="256"/>
      <c r="H97" s="256"/>
      <c r="I97" s="255"/>
      <c r="J97" s="255"/>
      <c r="K97" s="255"/>
      <c r="L97" s="255"/>
      <c r="M97" s="255"/>
      <c r="N97" s="255"/>
      <c r="O97" s="255"/>
      <c r="P97" s="256"/>
      <c r="Q97" s="256"/>
    </row>
    <row r="98" spans="1:17" ht="15" customHeight="1"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</row>
    <row r="99" spans="1:17" ht="15" customHeight="1"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</row>
    <row r="100" spans="1:17" ht="15" customHeight="1"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</row>
    <row r="101" spans="1:17" ht="15" customHeight="1"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</row>
    <row r="102" spans="1:17" ht="15" customHeight="1"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</row>
    <row r="103" spans="1:17" ht="15" customHeight="1"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</row>
    <row r="104" spans="1:17" ht="15" customHeight="1"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</row>
    <row r="105" spans="1:17" ht="15" customHeight="1"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</row>
    <row r="106" spans="1:17" ht="15" customHeight="1">
      <c r="A106" s="65" t="s">
        <v>186</v>
      </c>
      <c r="D106" s="256"/>
      <c r="E106" s="256"/>
      <c r="F106" s="256"/>
      <c r="G106" s="256"/>
      <c r="H106" s="256"/>
      <c r="I106" s="255"/>
      <c r="J106" s="255"/>
      <c r="K106" s="255"/>
      <c r="L106" s="255"/>
      <c r="M106" s="255"/>
      <c r="N106" s="256"/>
      <c r="O106" s="256"/>
      <c r="P106" s="256"/>
      <c r="Q106" s="256"/>
    </row>
    <row r="107" spans="1:17" ht="15" customHeight="1">
      <c r="D107" s="256"/>
      <c r="E107" s="256"/>
      <c r="F107" s="256"/>
      <c r="G107" s="256"/>
      <c r="H107" s="256"/>
      <c r="I107" s="255"/>
      <c r="J107" s="255"/>
      <c r="K107" s="255"/>
      <c r="L107" s="255"/>
      <c r="M107" s="255"/>
      <c r="N107" s="256"/>
      <c r="O107" s="256"/>
      <c r="P107" s="256"/>
      <c r="Q107" s="256"/>
    </row>
    <row r="108" spans="1:17" ht="15" customHeight="1">
      <c r="D108" s="256"/>
      <c r="E108" s="256"/>
      <c r="F108" s="256"/>
      <c r="G108" s="256"/>
      <c r="H108" s="256"/>
      <c r="I108" s="255"/>
      <c r="J108" s="255" t="s">
        <v>73</v>
      </c>
      <c r="K108" s="255"/>
      <c r="L108" s="255"/>
      <c r="M108" s="255"/>
      <c r="N108" s="256"/>
      <c r="O108" s="256"/>
      <c r="P108" s="256"/>
      <c r="Q108" s="256"/>
    </row>
    <row r="109" spans="1:17" ht="15" customHeight="1">
      <c r="D109" s="256"/>
      <c r="E109" s="256"/>
      <c r="F109" s="256"/>
      <c r="G109" s="256"/>
      <c r="H109" s="256"/>
      <c r="I109" s="255"/>
      <c r="J109" s="255"/>
      <c r="K109" s="255"/>
      <c r="L109" s="255"/>
      <c r="M109" s="255"/>
      <c r="N109" s="256"/>
      <c r="O109" s="256"/>
      <c r="P109" s="256"/>
      <c r="Q109" s="256"/>
    </row>
    <row r="110" spans="1:17" ht="15" customHeight="1">
      <c r="D110" s="256"/>
      <c r="E110" s="256"/>
      <c r="F110" s="256"/>
      <c r="G110" s="256"/>
      <c r="H110" s="256"/>
      <c r="I110" s="255"/>
      <c r="J110" s="255" t="s">
        <v>51</v>
      </c>
      <c r="K110" s="255" t="s">
        <v>52</v>
      </c>
      <c r="L110" s="255"/>
      <c r="M110" s="255"/>
      <c r="N110" s="256"/>
      <c r="O110" s="256"/>
      <c r="P110" s="256"/>
      <c r="Q110" s="256"/>
    </row>
    <row r="111" spans="1:17" ht="15" customHeight="1">
      <c r="D111" s="256"/>
      <c r="E111" s="256"/>
      <c r="F111" s="256"/>
      <c r="G111" s="256"/>
      <c r="H111" s="256"/>
      <c r="I111" s="260" t="s">
        <v>62</v>
      </c>
      <c r="J111" s="258">
        <v>0.16669999999999999</v>
      </c>
      <c r="K111" s="258">
        <v>0.83330000000000004</v>
      </c>
      <c r="L111" s="255"/>
      <c r="M111" s="255"/>
      <c r="N111" s="256"/>
      <c r="O111" s="256"/>
      <c r="P111" s="256"/>
      <c r="Q111" s="256"/>
    </row>
    <row r="112" spans="1:17" ht="15" customHeight="1">
      <c r="D112" s="256"/>
      <c r="E112" s="256"/>
      <c r="F112" s="256"/>
      <c r="G112" s="256"/>
      <c r="H112" s="256"/>
      <c r="I112" s="260" t="s">
        <v>63</v>
      </c>
      <c r="J112" s="258">
        <v>0.64290000000000003</v>
      </c>
      <c r="K112" s="258">
        <v>0.35709999999999997</v>
      </c>
      <c r="L112" s="255"/>
      <c r="M112" s="255"/>
      <c r="N112" s="256"/>
      <c r="O112" s="256"/>
      <c r="P112" s="256"/>
      <c r="Q112" s="256"/>
    </row>
    <row r="113" spans="1:17" ht="15" customHeight="1">
      <c r="D113" s="256"/>
      <c r="E113" s="256"/>
      <c r="F113" s="256"/>
      <c r="G113" s="256"/>
      <c r="H113" s="256"/>
      <c r="I113" s="255"/>
      <c r="J113" s="255"/>
      <c r="K113" s="255"/>
      <c r="L113" s="255"/>
      <c r="M113" s="255"/>
      <c r="N113" s="256"/>
      <c r="O113" s="256"/>
      <c r="P113" s="256"/>
      <c r="Q113" s="256"/>
    </row>
    <row r="114" spans="1:17" ht="15" customHeight="1">
      <c r="D114" s="256"/>
      <c r="E114" s="256"/>
      <c r="F114" s="256"/>
      <c r="G114" s="256"/>
      <c r="H114" s="256"/>
      <c r="I114" s="255"/>
      <c r="J114" s="255"/>
      <c r="K114" s="255"/>
      <c r="L114" s="255"/>
      <c r="M114" s="255"/>
      <c r="N114" s="256"/>
      <c r="O114" s="256"/>
      <c r="P114" s="256"/>
      <c r="Q114" s="256"/>
    </row>
    <row r="115" spans="1:17" ht="15" customHeight="1">
      <c r="D115" s="256"/>
      <c r="E115" s="256"/>
      <c r="F115" s="256"/>
      <c r="G115" s="256"/>
      <c r="H115" s="256"/>
      <c r="I115" s="255"/>
      <c r="J115" s="255"/>
      <c r="K115" s="255"/>
      <c r="L115" s="255"/>
      <c r="M115" s="255"/>
      <c r="N115" s="256"/>
      <c r="O115" s="256"/>
      <c r="P115" s="256"/>
      <c r="Q115" s="256"/>
    </row>
    <row r="116" spans="1:17" ht="15" customHeight="1">
      <c r="D116" s="256"/>
      <c r="E116" s="256"/>
      <c r="F116" s="256"/>
      <c r="G116" s="256"/>
      <c r="H116" s="256"/>
      <c r="I116" s="255"/>
      <c r="J116" s="255"/>
      <c r="K116" s="255"/>
      <c r="L116" s="255"/>
      <c r="M116" s="255"/>
      <c r="N116" s="256"/>
      <c r="O116" s="256"/>
      <c r="P116" s="256"/>
      <c r="Q116" s="256"/>
    </row>
    <row r="117" spans="1:17" ht="15" customHeight="1"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</row>
    <row r="118" spans="1:17" ht="15" customHeight="1"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</row>
    <row r="119" spans="1:17" ht="15" customHeight="1"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</row>
    <row r="120" spans="1:17" ht="15" customHeight="1"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</row>
    <row r="121" spans="1:17" ht="15" customHeight="1"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</row>
    <row r="122" spans="1:17" ht="15" customHeight="1">
      <c r="D122" s="256"/>
      <c r="E122" s="256"/>
      <c r="F122" s="256"/>
      <c r="G122" s="256"/>
      <c r="H122" s="256"/>
      <c r="I122" s="255"/>
      <c r="J122" s="255"/>
      <c r="K122" s="255"/>
      <c r="L122" s="255"/>
      <c r="M122" s="255"/>
      <c r="N122" s="256"/>
      <c r="O122" s="256"/>
      <c r="P122" s="256"/>
      <c r="Q122" s="256"/>
    </row>
    <row r="123" spans="1:17" ht="15" customHeight="1">
      <c r="A123" s="65" t="s">
        <v>8</v>
      </c>
      <c r="D123" s="256"/>
      <c r="E123" s="256"/>
      <c r="F123" s="256"/>
      <c r="G123" s="256"/>
      <c r="H123" s="256"/>
      <c r="I123" s="255"/>
      <c r="J123" s="255"/>
      <c r="K123" s="255"/>
      <c r="L123" s="255"/>
      <c r="M123" s="255"/>
      <c r="N123" s="256"/>
      <c r="O123" s="256"/>
      <c r="P123" s="256"/>
      <c r="Q123" s="256"/>
    </row>
    <row r="124" spans="1:17" ht="15" customHeight="1">
      <c r="D124" s="256"/>
      <c r="E124" s="256"/>
      <c r="F124" s="256"/>
      <c r="G124" s="256"/>
      <c r="H124" s="256"/>
      <c r="I124" s="255"/>
      <c r="J124" s="255"/>
      <c r="K124" s="255"/>
      <c r="L124" s="255"/>
      <c r="M124" s="255"/>
      <c r="N124" s="256"/>
      <c r="O124" s="256"/>
      <c r="P124" s="256"/>
      <c r="Q124" s="256"/>
    </row>
    <row r="125" spans="1:17" ht="15" customHeight="1">
      <c r="D125" s="256"/>
      <c r="E125" s="256"/>
      <c r="F125" s="256"/>
      <c r="G125" s="256"/>
      <c r="H125" s="256"/>
      <c r="I125" s="255"/>
      <c r="J125" s="255" t="s">
        <v>8</v>
      </c>
      <c r="K125" s="255"/>
      <c r="L125" s="255"/>
      <c r="M125" s="255"/>
      <c r="N125" s="256"/>
      <c r="O125" s="256"/>
      <c r="P125" s="256"/>
      <c r="Q125" s="256"/>
    </row>
    <row r="126" spans="1:17" ht="15" customHeight="1">
      <c r="D126" s="256"/>
      <c r="E126" s="256"/>
      <c r="F126" s="256"/>
      <c r="G126" s="256"/>
      <c r="H126" s="256"/>
      <c r="I126" s="255"/>
      <c r="J126" s="255"/>
      <c r="K126" s="255"/>
      <c r="L126" s="255"/>
      <c r="M126" s="255"/>
      <c r="N126" s="256"/>
      <c r="O126" s="256"/>
      <c r="P126" s="256"/>
      <c r="Q126" s="256"/>
    </row>
    <row r="127" spans="1:17" ht="15" customHeight="1">
      <c r="D127" s="256"/>
      <c r="E127" s="256"/>
      <c r="F127" s="256"/>
      <c r="G127" s="256"/>
      <c r="H127" s="256"/>
      <c r="I127" s="255"/>
      <c r="J127" s="255" t="s">
        <v>77</v>
      </c>
      <c r="K127" s="255" t="s">
        <v>78</v>
      </c>
      <c r="L127" s="255"/>
      <c r="M127" s="255"/>
      <c r="N127" s="256"/>
      <c r="O127" s="256"/>
      <c r="P127" s="256"/>
      <c r="Q127" s="256"/>
    </row>
    <row r="128" spans="1:17" ht="15" customHeight="1">
      <c r="D128" s="256"/>
      <c r="E128" s="256"/>
      <c r="F128" s="256"/>
      <c r="G128" s="256"/>
      <c r="H128" s="256"/>
      <c r="I128" s="260" t="s">
        <v>62</v>
      </c>
      <c r="J128" s="258">
        <v>0.75</v>
      </c>
      <c r="K128" s="258">
        <v>0.25</v>
      </c>
      <c r="L128" s="255"/>
      <c r="M128" s="255"/>
      <c r="N128" s="256"/>
      <c r="O128" s="256"/>
      <c r="P128" s="256"/>
      <c r="Q128" s="256"/>
    </row>
    <row r="129" spans="1:17" ht="15" customHeight="1">
      <c r="D129" s="256"/>
      <c r="E129" s="256"/>
      <c r="F129" s="256"/>
      <c r="G129" s="256"/>
      <c r="H129" s="256"/>
      <c r="I129" s="260" t="s">
        <v>63</v>
      </c>
      <c r="J129" s="258">
        <v>0.92859999999999998</v>
      </c>
      <c r="K129" s="258">
        <v>7.1400000000000005E-2</v>
      </c>
      <c r="L129" s="255"/>
      <c r="M129" s="255"/>
      <c r="N129" s="256"/>
      <c r="O129" s="256"/>
      <c r="P129" s="256"/>
      <c r="Q129" s="256"/>
    </row>
    <row r="130" spans="1:17" ht="15" customHeight="1">
      <c r="D130" s="256"/>
      <c r="E130" s="256"/>
      <c r="F130" s="256"/>
      <c r="G130" s="256"/>
      <c r="H130" s="256"/>
      <c r="I130" s="255"/>
      <c r="J130" s="255"/>
      <c r="K130" s="255"/>
      <c r="L130" s="255"/>
      <c r="M130" s="255"/>
      <c r="N130" s="256"/>
      <c r="O130" s="256"/>
      <c r="P130" s="256"/>
      <c r="Q130" s="256"/>
    </row>
    <row r="131" spans="1:17" ht="15" customHeight="1">
      <c r="D131" s="256"/>
      <c r="E131" s="256"/>
      <c r="F131" s="256"/>
      <c r="G131" s="256"/>
      <c r="H131" s="256"/>
      <c r="I131" s="255"/>
      <c r="J131" s="255"/>
      <c r="K131" s="255"/>
      <c r="L131" s="255"/>
      <c r="M131" s="255"/>
      <c r="N131" s="256"/>
      <c r="O131" s="256"/>
      <c r="P131" s="256"/>
      <c r="Q131" s="256"/>
    </row>
    <row r="132" spans="1:17" ht="15" customHeight="1">
      <c r="D132" s="256"/>
      <c r="E132" s="256"/>
      <c r="F132" s="256"/>
      <c r="G132" s="256"/>
      <c r="H132" s="256"/>
      <c r="I132" s="255"/>
      <c r="J132" s="255"/>
      <c r="K132" s="255"/>
      <c r="L132" s="255"/>
      <c r="M132" s="255"/>
      <c r="N132" s="256"/>
      <c r="O132" s="256"/>
      <c r="P132" s="256"/>
      <c r="Q132" s="256"/>
    </row>
    <row r="133" spans="1:17" ht="15" customHeight="1">
      <c r="D133" s="256"/>
      <c r="E133" s="256"/>
      <c r="F133" s="256"/>
      <c r="G133" s="256"/>
      <c r="H133" s="256"/>
      <c r="I133" s="255"/>
      <c r="J133" s="255"/>
      <c r="K133" s="255"/>
      <c r="L133" s="255"/>
      <c r="M133" s="255"/>
      <c r="N133" s="256"/>
      <c r="O133" s="256"/>
      <c r="P133" s="256"/>
      <c r="Q133" s="256"/>
    </row>
    <row r="134" spans="1:17" ht="15" customHeight="1">
      <c r="D134" s="256"/>
      <c r="E134" s="256"/>
      <c r="F134" s="256"/>
      <c r="G134" s="256"/>
      <c r="H134" s="256"/>
      <c r="I134" s="255"/>
      <c r="J134" s="255"/>
      <c r="K134" s="255"/>
      <c r="L134" s="255"/>
      <c r="M134" s="255"/>
      <c r="N134" s="256"/>
      <c r="O134" s="256"/>
      <c r="P134" s="256"/>
      <c r="Q134" s="256"/>
    </row>
    <row r="135" spans="1:17" ht="15" customHeight="1"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</row>
    <row r="136" spans="1:17" ht="15" customHeight="1"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</row>
    <row r="137" spans="1:17" ht="15" customHeight="1"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</row>
    <row r="138" spans="1:17" ht="15" customHeight="1"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</row>
    <row r="139" spans="1:17" ht="15" customHeight="1"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</row>
    <row r="140" spans="1:17" ht="15" customHeight="1">
      <c r="A140" s="65" t="s">
        <v>82</v>
      </c>
      <c r="D140" s="256"/>
      <c r="E140" s="256"/>
      <c r="F140" s="256"/>
      <c r="G140" s="256"/>
      <c r="H140" s="256"/>
      <c r="I140" s="256"/>
      <c r="J140" s="255"/>
      <c r="K140" s="255"/>
      <c r="L140" s="255"/>
      <c r="M140" s="255"/>
      <c r="N140" s="256"/>
      <c r="O140" s="256"/>
      <c r="P140" s="256"/>
      <c r="Q140" s="256"/>
    </row>
    <row r="141" spans="1:17" ht="15" customHeight="1">
      <c r="D141" s="256"/>
      <c r="E141" s="256"/>
      <c r="F141" s="256"/>
      <c r="G141" s="256"/>
      <c r="H141" s="256"/>
      <c r="I141" s="256"/>
      <c r="J141" s="255"/>
      <c r="K141" s="255" t="s">
        <v>82</v>
      </c>
      <c r="L141" s="255"/>
      <c r="M141" s="255"/>
      <c r="N141" s="256"/>
      <c r="O141" s="256"/>
      <c r="P141" s="256"/>
      <c r="Q141" s="256"/>
    </row>
    <row r="142" spans="1:17" ht="15" customHeight="1">
      <c r="D142" s="256"/>
      <c r="E142" s="256"/>
      <c r="F142" s="256"/>
      <c r="G142" s="256"/>
      <c r="H142" s="256"/>
      <c r="I142" s="256"/>
      <c r="J142" s="255"/>
      <c r="K142" s="255"/>
      <c r="L142" s="255"/>
      <c r="M142" s="255"/>
      <c r="N142" s="256"/>
      <c r="O142" s="256"/>
      <c r="P142" s="256"/>
      <c r="Q142" s="256"/>
    </row>
    <row r="143" spans="1:17" ht="15" customHeight="1">
      <c r="D143" s="256"/>
      <c r="E143" s="256"/>
      <c r="F143" s="256"/>
      <c r="G143" s="256"/>
      <c r="H143" s="256"/>
      <c r="I143" s="256"/>
      <c r="J143" s="255"/>
      <c r="K143" s="255" t="s">
        <v>9</v>
      </c>
      <c r="L143" s="255" t="s">
        <v>23</v>
      </c>
      <c r="M143" s="255"/>
      <c r="N143" s="256"/>
      <c r="O143" s="256"/>
      <c r="P143" s="256"/>
      <c r="Q143" s="256"/>
    </row>
    <row r="144" spans="1:17" ht="15" customHeight="1">
      <c r="D144" s="256"/>
      <c r="E144" s="256"/>
      <c r="F144" s="256"/>
      <c r="G144" s="256"/>
      <c r="H144" s="256"/>
      <c r="I144" s="256"/>
      <c r="J144" s="260" t="s">
        <v>62</v>
      </c>
      <c r="K144" s="258">
        <v>0.58330000000000004</v>
      </c>
      <c r="L144" s="258">
        <v>0.41670000000000001</v>
      </c>
      <c r="M144" s="255"/>
      <c r="N144" s="256"/>
      <c r="O144" s="256"/>
      <c r="P144" s="256"/>
      <c r="Q144" s="256"/>
    </row>
    <row r="145" spans="1:17" ht="15" customHeight="1">
      <c r="D145" s="256"/>
      <c r="E145" s="256"/>
      <c r="F145" s="256"/>
      <c r="G145" s="256"/>
      <c r="H145" s="256"/>
      <c r="I145" s="256"/>
      <c r="J145" s="260" t="s">
        <v>63</v>
      </c>
      <c r="K145" s="258">
        <v>0.71430000000000005</v>
      </c>
      <c r="L145" s="258">
        <v>0.28570000000000001</v>
      </c>
      <c r="M145" s="255"/>
      <c r="N145" s="256"/>
      <c r="O145" s="256"/>
      <c r="P145" s="256"/>
      <c r="Q145" s="256"/>
    </row>
    <row r="146" spans="1:17" ht="15" customHeight="1">
      <c r="D146" s="256"/>
      <c r="E146" s="256"/>
      <c r="F146" s="256"/>
      <c r="G146" s="256"/>
      <c r="H146" s="256"/>
      <c r="I146" s="256"/>
      <c r="J146" s="255"/>
      <c r="K146" s="255"/>
      <c r="L146" s="255"/>
      <c r="M146" s="255"/>
      <c r="N146" s="256"/>
      <c r="O146" s="256"/>
      <c r="P146" s="256"/>
      <c r="Q146" s="256"/>
    </row>
    <row r="147" spans="1:17" ht="15" customHeight="1"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</row>
    <row r="148" spans="1:17" ht="15" customHeight="1"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</row>
    <row r="149" spans="1:17" ht="15" customHeight="1"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</row>
    <row r="150" spans="1:17" ht="15" customHeight="1"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</row>
    <row r="151" spans="1:17" ht="15" customHeight="1"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</row>
    <row r="152" spans="1:17" ht="15" customHeight="1"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</row>
    <row r="153" spans="1:17" ht="15" customHeight="1"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</row>
    <row r="154" spans="1:17" ht="15" customHeight="1"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</row>
    <row r="155" spans="1:17" ht="15" customHeight="1"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</row>
    <row r="156" spans="1:17" ht="15" customHeight="1">
      <c r="D156" s="256"/>
      <c r="E156" s="256"/>
      <c r="F156" s="256"/>
      <c r="G156" s="256"/>
      <c r="H156" s="256"/>
      <c r="I156" s="255"/>
      <c r="J156" s="255"/>
      <c r="K156" s="255"/>
      <c r="L156" s="255"/>
      <c r="M156" s="255"/>
      <c r="N156" s="255"/>
      <c r="O156" s="255"/>
      <c r="P156" s="256"/>
      <c r="Q156" s="256"/>
    </row>
    <row r="157" spans="1:17" ht="15" customHeight="1">
      <c r="A157" s="65" t="s">
        <v>187</v>
      </c>
      <c r="D157" s="256"/>
      <c r="E157" s="256"/>
      <c r="F157" s="256"/>
      <c r="G157" s="256"/>
      <c r="H157" s="256"/>
      <c r="I157" s="255"/>
      <c r="J157" s="255"/>
      <c r="K157" s="255"/>
      <c r="L157" s="255"/>
      <c r="M157" s="255"/>
      <c r="N157" s="255"/>
      <c r="O157" s="255"/>
      <c r="P157" s="256"/>
      <c r="Q157" s="256"/>
    </row>
    <row r="158" spans="1:17" ht="15" customHeight="1">
      <c r="D158" s="256"/>
      <c r="E158" s="256"/>
      <c r="F158" s="256"/>
      <c r="G158" s="256"/>
      <c r="H158" s="256"/>
      <c r="I158" s="255"/>
      <c r="J158" s="255" t="s">
        <v>83</v>
      </c>
      <c r="K158" s="255"/>
      <c r="L158" s="255"/>
      <c r="M158" s="255"/>
      <c r="N158" s="255"/>
      <c r="O158" s="255"/>
      <c r="P158" s="256"/>
      <c r="Q158" s="256"/>
    </row>
    <row r="159" spans="1:17" ht="15" customHeight="1">
      <c r="D159" s="256"/>
      <c r="E159" s="256"/>
      <c r="F159" s="256"/>
      <c r="G159" s="256"/>
      <c r="H159" s="256"/>
      <c r="I159" s="255"/>
      <c r="J159" s="255"/>
      <c r="K159" s="255"/>
      <c r="L159" s="255"/>
      <c r="M159" s="255"/>
      <c r="N159" s="255"/>
      <c r="O159" s="255"/>
      <c r="P159" s="256"/>
      <c r="Q159" s="256"/>
    </row>
    <row r="160" spans="1:17" ht="15" customHeight="1">
      <c r="D160" s="256"/>
      <c r="E160" s="256"/>
      <c r="F160" s="256"/>
      <c r="G160" s="256"/>
      <c r="H160" s="256"/>
      <c r="I160" s="255"/>
      <c r="J160" s="255" t="s">
        <v>25</v>
      </c>
      <c r="K160" s="255" t="s">
        <v>84</v>
      </c>
      <c r="L160" s="255" t="s">
        <v>85</v>
      </c>
      <c r="M160" s="255"/>
      <c r="N160" s="255"/>
      <c r="O160" s="255"/>
      <c r="P160" s="256"/>
      <c r="Q160" s="256"/>
    </row>
    <row r="161" spans="1:17" ht="15" customHeight="1">
      <c r="D161" s="256"/>
      <c r="E161" s="256"/>
      <c r="F161" s="256"/>
      <c r="G161" s="256"/>
      <c r="H161" s="256"/>
      <c r="I161" s="260" t="s">
        <v>62</v>
      </c>
      <c r="J161" s="258">
        <v>0.58330000000000004</v>
      </c>
      <c r="K161" s="258">
        <v>0.25</v>
      </c>
      <c r="L161" s="258">
        <v>0.16669999999999999</v>
      </c>
      <c r="M161" s="255"/>
      <c r="N161" s="255"/>
      <c r="O161" s="255"/>
      <c r="P161" s="256"/>
      <c r="Q161" s="256"/>
    </row>
    <row r="162" spans="1:17" ht="15" customHeight="1">
      <c r="D162" s="256"/>
      <c r="E162" s="256"/>
      <c r="F162" s="256"/>
      <c r="G162" s="256"/>
      <c r="H162" s="256"/>
      <c r="I162" s="260" t="s">
        <v>63</v>
      </c>
      <c r="J162" s="258">
        <v>0.28570000000000001</v>
      </c>
      <c r="K162" s="258">
        <v>0.1429</v>
      </c>
      <c r="L162" s="258">
        <v>0.57140000000000002</v>
      </c>
      <c r="M162" s="255"/>
      <c r="N162" s="255"/>
      <c r="O162" s="255"/>
      <c r="P162" s="256"/>
      <c r="Q162" s="256"/>
    </row>
    <row r="163" spans="1:17" ht="15" customHeight="1">
      <c r="D163" s="256"/>
      <c r="E163" s="256"/>
      <c r="F163" s="256"/>
      <c r="G163" s="256"/>
      <c r="H163" s="256"/>
      <c r="I163" s="255"/>
      <c r="J163" s="255"/>
      <c r="K163" s="255"/>
      <c r="L163" s="255"/>
      <c r="M163" s="255"/>
      <c r="N163" s="255"/>
      <c r="O163" s="255"/>
      <c r="P163" s="256"/>
      <c r="Q163" s="256"/>
    </row>
    <row r="164" spans="1:17" ht="15" customHeight="1">
      <c r="D164" s="256"/>
      <c r="E164" s="256"/>
      <c r="F164" s="256"/>
      <c r="G164" s="256"/>
      <c r="H164" s="256"/>
      <c r="I164" s="255"/>
      <c r="J164" s="255"/>
      <c r="K164" s="255"/>
      <c r="L164" s="255"/>
      <c r="M164" s="255"/>
      <c r="N164" s="255"/>
      <c r="O164" s="255"/>
      <c r="P164" s="256"/>
      <c r="Q164" s="256"/>
    </row>
    <row r="165" spans="1:17" ht="15" customHeight="1">
      <c r="D165" s="256"/>
      <c r="E165" s="256"/>
      <c r="F165" s="256"/>
      <c r="G165" s="256"/>
      <c r="H165" s="256"/>
      <c r="I165" s="255"/>
      <c r="J165" s="255"/>
      <c r="K165" s="255"/>
      <c r="L165" s="255"/>
      <c r="M165" s="255"/>
      <c r="N165" s="255"/>
      <c r="O165" s="255"/>
      <c r="P165" s="256"/>
      <c r="Q165" s="256"/>
    </row>
    <row r="166" spans="1:17" ht="15" customHeight="1">
      <c r="D166" s="256"/>
      <c r="E166" s="256"/>
      <c r="F166" s="256"/>
      <c r="G166" s="256"/>
      <c r="H166" s="256"/>
      <c r="I166" s="255"/>
      <c r="J166" s="255"/>
      <c r="K166" s="255"/>
      <c r="L166" s="255"/>
      <c r="M166" s="255"/>
      <c r="N166" s="255"/>
      <c r="O166" s="255"/>
      <c r="P166" s="256"/>
      <c r="Q166" s="256"/>
    </row>
    <row r="167" spans="1:17" ht="15" customHeight="1"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</row>
    <row r="168" spans="1:17" ht="15" customHeight="1"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</row>
    <row r="169" spans="1:17" ht="15" customHeight="1"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</row>
    <row r="170" spans="1:17" ht="15" customHeight="1"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</row>
    <row r="171" spans="1:17" ht="15" customHeight="1"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</row>
    <row r="172" spans="1:17" ht="15" customHeight="1"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</row>
    <row r="173" spans="1:17" ht="15" customHeight="1"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</row>
    <row r="174" spans="1:17" ht="15" customHeight="1">
      <c r="A174" s="65" t="s">
        <v>88</v>
      </c>
      <c r="D174" s="256"/>
      <c r="E174" s="256"/>
      <c r="F174" s="256"/>
      <c r="G174" s="256"/>
      <c r="H174" s="256"/>
      <c r="I174" s="255"/>
      <c r="J174" s="255"/>
      <c r="K174" s="255"/>
      <c r="L174" s="255"/>
      <c r="M174" s="255"/>
      <c r="N174" s="255"/>
      <c r="O174" s="255"/>
      <c r="P174" s="255"/>
      <c r="Q174" s="255"/>
    </row>
    <row r="175" spans="1:17" ht="15" customHeight="1">
      <c r="D175" s="256"/>
      <c r="E175" s="256"/>
      <c r="F175" s="256"/>
      <c r="G175" s="256"/>
      <c r="H175" s="256"/>
      <c r="I175" s="255"/>
      <c r="J175" s="255" t="s">
        <v>88</v>
      </c>
      <c r="K175" s="255"/>
      <c r="L175" s="255"/>
      <c r="M175" s="255"/>
      <c r="N175" s="255"/>
      <c r="O175" s="255"/>
      <c r="P175" s="255"/>
      <c r="Q175" s="255"/>
    </row>
    <row r="176" spans="1:17" ht="15" customHeight="1">
      <c r="D176" s="256"/>
      <c r="E176" s="256"/>
      <c r="F176" s="256"/>
      <c r="G176" s="256"/>
      <c r="H176" s="256"/>
      <c r="I176" s="255"/>
      <c r="J176" s="255"/>
      <c r="K176" s="255"/>
      <c r="L176" s="255"/>
      <c r="M176" s="255"/>
      <c r="N176" s="255"/>
      <c r="O176" s="255"/>
      <c r="P176" s="255"/>
      <c r="Q176" s="255"/>
    </row>
    <row r="177" spans="4:17" ht="15" customHeight="1">
      <c r="D177" s="256"/>
      <c r="E177" s="256"/>
      <c r="F177" s="256"/>
      <c r="G177" s="256"/>
      <c r="H177" s="256"/>
      <c r="I177" s="255"/>
      <c r="J177" s="255" t="s">
        <v>89</v>
      </c>
      <c r="K177" s="255" t="s">
        <v>90</v>
      </c>
      <c r="L177" s="255" t="s">
        <v>91</v>
      </c>
      <c r="M177" s="255" t="s">
        <v>92</v>
      </c>
      <c r="N177" s="255" t="s">
        <v>93</v>
      </c>
      <c r="O177" s="255"/>
      <c r="P177" s="255"/>
      <c r="Q177" s="255"/>
    </row>
    <row r="178" spans="4:17" ht="15" customHeight="1">
      <c r="D178" s="256"/>
      <c r="E178" s="256"/>
      <c r="F178" s="256"/>
      <c r="G178" s="256"/>
      <c r="H178" s="256"/>
      <c r="I178" s="260" t="s">
        <v>62</v>
      </c>
      <c r="J178" s="258">
        <v>0.91669999999999996</v>
      </c>
      <c r="K178" s="258">
        <v>8.3299999999999999E-2</v>
      </c>
      <c r="L178" s="258">
        <v>0</v>
      </c>
      <c r="M178" s="258">
        <v>0</v>
      </c>
      <c r="N178" s="258">
        <v>0</v>
      </c>
      <c r="O178" s="255"/>
      <c r="P178" s="255"/>
      <c r="Q178" s="255"/>
    </row>
    <row r="179" spans="4:17" ht="15" customHeight="1">
      <c r="D179" s="256"/>
      <c r="E179" s="256"/>
      <c r="F179" s="256"/>
      <c r="G179" s="256"/>
      <c r="H179" s="256"/>
      <c r="I179" s="260" t="s">
        <v>63</v>
      </c>
      <c r="J179" s="258">
        <v>0.42859999999999998</v>
      </c>
      <c r="K179" s="258">
        <v>0.1429</v>
      </c>
      <c r="L179" s="258">
        <v>0.21429999999999999</v>
      </c>
      <c r="M179" s="258">
        <v>0.21429999999999999</v>
      </c>
      <c r="N179" s="258">
        <v>0</v>
      </c>
      <c r="O179" s="255"/>
      <c r="P179" s="255"/>
      <c r="Q179" s="255"/>
    </row>
    <row r="180" spans="4:17" ht="15" customHeight="1">
      <c r="D180" s="256"/>
      <c r="E180" s="256"/>
      <c r="F180" s="256"/>
      <c r="G180" s="256"/>
      <c r="H180" s="256"/>
      <c r="I180" s="255"/>
      <c r="J180" s="255"/>
      <c r="K180" s="255"/>
      <c r="L180" s="255"/>
      <c r="M180" s="255"/>
      <c r="N180" s="255"/>
      <c r="O180" s="255"/>
      <c r="P180" s="255"/>
      <c r="Q180" s="255"/>
    </row>
    <row r="181" spans="4:17" ht="15" customHeight="1">
      <c r="D181" s="256"/>
      <c r="E181" s="256"/>
      <c r="F181" s="256"/>
      <c r="G181" s="256"/>
      <c r="H181" s="256"/>
      <c r="I181" s="255"/>
      <c r="J181" s="255"/>
      <c r="K181" s="255"/>
      <c r="L181" s="255"/>
      <c r="M181" s="255"/>
      <c r="N181" s="255"/>
      <c r="O181" s="255"/>
      <c r="P181" s="255"/>
      <c r="Q181" s="255"/>
    </row>
    <row r="182" spans="4:17" ht="15" customHeight="1">
      <c r="D182" s="256"/>
      <c r="E182" s="256"/>
      <c r="F182" s="256"/>
      <c r="G182" s="256"/>
      <c r="H182" s="256"/>
      <c r="I182" s="255"/>
      <c r="J182" s="255"/>
      <c r="K182" s="255"/>
      <c r="L182" s="255"/>
      <c r="M182" s="255"/>
      <c r="N182" s="255"/>
      <c r="O182" s="255"/>
      <c r="P182" s="255"/>
      <c r="Q182" s="255"/>
    </row>
    <row r="183" spans="4:17" ht="15" customHeight="1"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</row>
    <row r="184" spans="4:17" ht="15" customHeight="1"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</row>
    <row r="185" spans="4:17" ht="15" customHeight="1"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</row>
    <row r="186" spans="4:17" ht="15" customHeight="1"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</row>
    <row r="187" spans="4:17" ht="15" customHeight="1"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</row>
    <row r="188" spans="4:17" ht="15" customHeight="1"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</row>
    <row r="189" spans="4:17" ht="15" customHeight="1"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</row>
    <row r="190" spans="4:17" ht="15" customHeight="1"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</row>
    <row r="191" spans="4:17" ht="15" customHeight="1"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</row>
    <row r="192" spans="4:17" ht="15" customHeight="1"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</row>
    <row r="193" spans="1:17" ht="15" customHeight="1"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</row>
    <row r="194" spans="1:17" ht="15" customHeight="1"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</row>
    <row r="195" spans="1:17" ht="15" customHeight="1"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</row>
    <row r="196" spans="1:17" ht="15" customHeight="1"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</row>
    <row r="197" spans="1:17" ht="15" customHeight="1"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</row>
    <row r="198" spans="1:17" ht="15" customHeight="1"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</row>
    <row r="199" spans="1:17" ht="15" customHeight="1"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</row>
    <row r="200" spans="1:17" ht="15" customHeight="1">
      <c r="A200" s="65" t="s">
        <v>33</v>
      </c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</row>
    <row r="201" spans="1:17" ht="15" customHeight="1"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</row>
    <row r="202" spans="1:17" ht="15" customHeight="1">
      <c r="D202" s="256"/>
      <c r="E202" s="256"/>
      <c r="F202" s="256"/>
      <c r="G202" s="256"/>
      <c r="H202" s="256"/>
      <c r="I202" s="255"/>
      <c r="J202" s="255"/>
      <c r="K202" s="255" t="s">
        <v>33</v>
      </c>
      <c r="L202" s="255"/>
      <c r="M202" s="255"/>
      <c r="N202" s="255"/>
      <c r="O202" s="256"/>
      <c r="P202" s="256"/>
      <c r="Q202" s="256"/>
    </row>
    <row r="203" spans="1:17" ht="15" customHeight="1">
      <c r="D203" s="256"/>
      <c r="E203" s="256"/>
      <c r="F203" s="256"/>
      <c r="G203" s="256"/>
      <c r="H203" s="256"/>
      <c r="I203" s="255"/>
      <c r="J203" s="255"/>
      <c r="K203" s="255"/>
      <c r="L203" s="255"/>
      <c r="M203" s="255"/>
      <c r="N203" s="255"/>
      <c r="O203" s="256"/>
      <c r="P203" s="256"/>
      <c r="Q203" s="256"/>
    </row>
    <row r="204" spans="1:17" ht="15" customHeight="1">
      <c r="D204" s="256"/>
      <c r="E204" s="256"/>
      <c r="F204" s="256"/>
      <c r="G204" s="256"/>
      <c r="H204" s="256"/>
      <c r="I204" s="255"/>
      <c r="J204" s="255"/>
      <c r="K204" s="255" t="s">
        <v>9</v>
      </c>
      <c r="L204" s="255" t="s">
        <v>23</v>
      </c>
      <c r="M204" s="255"/>
      <c r="N204" s="255"/>
      <c r="O204" s="256"/>
      <c r="P204" s="256"/>
      <c r="Q204" s="256"/>
    </row>
    <row r="205" spans="1:17" ht="15" customHeight="1">
      <c r="D205" s="256"/>
      <c r="E205" s="256"/>
      <c r="F205" s="256"/>
      <c r="G205" s="256"/>
      <c r="H205" s="256"/>
      <c r="I205" s="255"/>
      <c r="J205" s="260" t="s">
        <v>62</v>
      </c>
      <c r="K205" s="258">
        <v>8.3299999999999999E-2</v>
      </c>
      <c r="L205" s="258">
        <v>0.91669999999999996</v>
      </c>
      <c r="M205" s="255"/>
      <c r="N205" s="255"/>
      <c r="O205" s="256"/>
      <c r="P205" s="256"/>
      <c r="Q205" s="256"/>
    </row>
    <row r="206" spans="1:17" ht="15" customHeight="1">
      <c r="D206" s="256"/>
      <c r="E206" s="256"/>
      <c r="F206" s="256"/>
      <c r="G206" s="256"/>
      <c r="H206" s="256"/>
      <c r="I206" s="255"/>
      <c r="J206" s="260" t="s">
        <v>63</v>
      </c>
      <c r="K206" s="258">
        <v>7.1400000000000005E-2</v>
      </c>
      <c r="L206" s="258">
        <v>0.92859999999999998</v>
      </c>
      <c r="M206" s="255"/>
      <c r="N206" s="255"/>
      <c r="O206" s="256"/>
      <c r="P206" s="256"/>
      <c r="Q206" s="256"/>
    </row>
    <row r="207" spans="1:17" ht="15" customHeight="1">
      <c r="D207" s="256"/>
      <c r="E207" s="256"/>
      <c r="F207" s="256"/>
      <c r="G207" s="256"/>
      <c r="H207" s="256"/>
      <c r="I207" s="255"/>
      <c r="J207" s="255"/>
      <c r="K207" s="255"/>
      <c r="L207" s="255"/>
      <c r="M207" s="255"/>
      <c r="N207" s="255"/>
      <c r="O207" s="256"/>
      <c r="P207" s="256"/>
      <c r="Q207" s="256"/>
    </row>
    <row r="208" spans="1:17" ht="15" customHeight="1">
      <c r="D208" s="256"/>
      <c r="E208" s="256"/>
      <c r="F208" s="256"/>
      <c r="G208" s="256"/>
      <c r="H208" s="256"/>
      <c r="I208" s="255"/>
      <c r="J208" s="255"/>
      <c r="K208" s="255"/>
      <c r="L208" s="255"/>
      <c r="M208" s="255"/>
      <c r="N208" s="255"/>
      <c r="O208" s="256"/>
      <c r="P208" s="256"/>
      <c r="Q208" s="256"/>
    </row>
    <row r="209" spans="1:17" ht="15" customHeight="1">
      <c r="D209" s="256"/>
      <c r="E209" s="256"/>
      <c r="F209" s="256"/>
      <c r="G209" s="256"/>
      <c r="H209" s="256"/>
      <c r="I209" s="255"/>
      <c r="J209" s="255"/>
      <c r="K209" s="255"/>
      <c r="L209" s="255"/>
      <c r="M209" s="255"/>
      <c r="N209" s="255"/>
      <c r="O209" s="256"/>
      <c r="P209" s="256"/>
      <c r="Q209" s="256"/>
    </row>
    <row r="210" spans="1:17" ht="15" customHeight="1"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</row>
    <row r="211" spans="1:17" ht="15" customHeight="1"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</row>
    <row r="212" spans="1:17" ht="15" customHeight="1"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</row>
    <row r="213" spans="1:17" ht="15" customHeight="1"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</row>
    <row r="214" spans="1:17" ht="15" customHeight="1"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</row>
    <row r="215" spans="1:17" ht="15" customHeight="1"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</row>
    <row r="216" spans="1:17" ht="15" customHeight="1"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</row>
    <row r="217" spans="1:17" ht="15" customHeight="1">
      <c r="A217" s="65" t="s">
        <v>34</v>
      </c>
      <c r="D217" s="256"/>
      <c r="E217" s="256"/>
      <c r="F217" s="256"/>
      <c r="G217" s="256"/>
      <c r="H217" s="256"/>
      <c r="I217" s="255"/>
      <c r="J217" s="255"/>
      <c r="K217" s="255"/>
      <c r="L217" s="255"/>
      <c r="M217" s="255"/>
      <c r="N217" s="255"/>
      <c r="O217" s="255"/>
      <c r="P217" s="255"/>
      <c r="Q217" s="256"/>
    </row>
    <row r="218" spans="1:17" ht="15" customHeight="1">
      <c r="D218" s="256"/>
      <c r="E218" s="256"/>
      <c r="F218" s="256"/>
      <c r="G218" s="256"/>
      <c r="H218" s="256"/>
      <c r="I218" s="255"/>
      <c r="J218" s="255"/>
      <c r="K218" s="255"/>
      <c r="L218" s="255"/>
      <c r="M218" s="255"/>
      <c r="N218" s="255"/>
      <c r="O218" s="255"/>
      <c r="P218" s="255"/>
      <c r="Q218" s="256"/>
    </row>
    <row r="219" spans="1:17" ht="15" customHeight="1">
      <c r="D219" s="256"/>
      <c r="E219" s="256"/>
      <c r="F219" s="256"/>
      <c r="G219" s="256"/>
      <c r="H219" s="256"/>
      <c r="I219" s="255"/>
      <c r="J219" s="255"/>
      <c r="K219" s="255" t="s">
        <v>34</v>
      </c>
      <c r="L219" s="255"/>
      <c r="M219" s="255"/>
      <c r="N219" s="255"/>
      <c r="O219" s="255"/>
      <c r="P219" s="255"/>
      <c r="Q219" s="256"/>
    </row>
    <row r="220" spans="1:17" ht="15" customHeight="1">
      <c r="D220" s="256"/>
      <c r="E220" s="256"/>
      <c r="F220" s="256"/>
      <c r="G220" s="256"/>
      <c r="H220" s="256"/>
      <c r="I220" s="255"/>
      <c r="J220" s="255"/>
      <c r="K220" s="255"/>
      <c r="L220" s="255"/>
      <c r="M220" s="255"/>
      <c r="N220" s="255"/>
      <c r="O220" s="255"/>
      <c r="P220" s="255"/>
      <c r="Q220" s="256"/>
    </row>
    <row r="221" spans="1:17" ht="15" customHeight="1">
      <c r="D221" s="256"/>
      <c r="E221" s="256"/>
      <c r="F221" s="256"/>
      <c r="G221" s="256"/>
      <c r="H221" s="256"/>
      <c r="I221" s="255"/>
      <c r="J221" s="255"/>
      <c r="K221" s="255" t="s">
        <v>35</v>
      </c>
      <c r="L221" s="255" t="s">
        <v>103</v>
      </c>
      <c r="M221" s="255" t="s">
        <v>104</v>
      </c>
      <c r="N221" s="255" t="s">
        <v>105</v>
      </c>
      <c r="O221" s="255"/>
      <c r="P221" s="255"/>
      <c r="Q221" s="256"/>
    </row>
    <row r="222" spans="1:17" ht="15" customHeight="1">
      <c r="D222" s="256"/>
      <c r="E222" s="256"/>
      <c r="F222" s="256"/>
      <c r="G222" s="256"/>
      <c r="H222" s="256"/>
      <c r="I222" s="255"/>
      <c r="J222" s="260" t="s">
        <v>62</v>
      </c>
      <c r="K222" s="258">
        <v>0.33329999999999999</v>
      </c>
      <c r="L222" s="258">
        <v>0.5</v>
      </c>
      <c r="M222" s="258">
        <v>8.3299999999999999E-2</v>
      </c>
      <c r="N222" s="258">
        <v>8.3299999999999999E-2</v>
      </c>
      <c r="O222" s="255"/>
      <c r="P222" s="255"/>
      <c r="Q222" s="256"/>
    </row>
    <row r="223" spans="1:17" ht="15" customHeight="1">
      <c r="D223" s="256"/>
      <c r="E223" s="256"/>
      <c r="F223" s="256"/>
      <c r="G223" s="256"/>
      <c r="H223" s="256"/>
      <c r="I223" s="255"/>
      <c r="J223" s="260" t="s">
        <v>63</v>
      </c>
      <c r="K223" s="258">
        <v>0.28570000000000001</v>
      </c>
      <c r="L223" s="258">
        <v>0.5</v>
      </c>
      <c r="M223" s="258">
        <v>7.1400000000000005E-2</v>
      </c>
      <c r="N223" s="258">
        <v>0.1429</v>
      </c>
      <c r="O223" s="255"/>
      <c r="P223" s="255"/>
      <c r="Q223" s="256"/>
    </row>
    <row r="224" spans="1:17" ht="15" customHeight="1">
      <c r="D224" s="256"/>
      <c r="E224" s="256"/>
      <c r="F224" s="256"/>
      <c r="G224" s="256"/>
      <c r="H224" s="256"/>
      <c r="I224" s="255"/>
      <c r="J224" s="255"/>
      <c r="K224" s="255"/>
      <c r="L224" s="255"/>
      <c r="M224" s="255"/>
      <c r="N224" s="255"/>
      <c r="O224" s="255"/>
      <c r="P224" s="255"/>
      <c r="Q224" s="256"/>
    </row>
    <row r="225" spans="4:17" ht="15" customHeight="1">
      <c r="D225" s="256"/>
      <c r="E225" s="256"/>
      <c r="F225" s="256"/>
      <c r="G225" s="256"/>
      <c r="H225" s="256"/>
      <c r="I225" s="255"/>
      <c r="J225" s="255"/>
      <c r="K225" s="255"/>
      <c r="L225" s="255"/>
      <c r="M225" s="255"/>
      <c r="N225" s="255"/>
      <c r="O225" s="255"/>
      <c r="P225" s="255"/>
      <c r="Q225" s="256"/>
    </row>
    <row r="226" spans="4:17" ht="15" customHeight="1">
      <c r="D226" s="256"/>
      <c r="E226" s="256"/>
      <c r="F226" s="256"/>
      <c r="G226" s="256"/>
      <c r="H226" s="256"/>
      <c r="I226" s="255"/>
      <c r="J226" s="255"/>
      <c r="K226" s="255"/>
      <c r="L226" s="255"/>
      <c r="M226" s="255"/>
      <c r="N226" s="255"/>
      <c r="O226" s="255"/>
      <c r="P226" s="255"/>
      <c r="Q226" s="256"/>
    </row>
    <row r="227" spans="4:17" ht="15" customHeight="1">
      <c r="D227" s="256"/>
      <c r="E227" s="256"/>
      <c r="F227" s="256"/>
      <c r="G227" s="256"/>
      <c r="H227" s="256"/>
      <c r="I227" s="255"/>
      <c r="J227" s="255"/>
      <c r="K227" s="255"/>
      <c r="L227" s="255"/>
      <c r="M227" s="255"/>
      <c r="N227" s="255"/>
      <c r="O227" s="255"/>
      <c r="P227" s="255"/>
      <c r="Q227" s="256"/>
    </row>
    <row r="228" spans="4:17" ht="15" customHeight="1"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</row>
    <row r="229" spans="4:17" ht="15" customHeight="1"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Q229" s="256"/>
    </row>
    <row r="230" spans="4:17" ht="15" customHeight="1"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</row>
    <row r="231" spans="4:17" ht="15" customHeight="1"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</row>
    <row r="232" spans="4:17" ht="15" customHeight="1"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</row>
    <row r="233" spans="4:17" ht="15" customHeight="1"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</row>
    <row r="234" spans="4:17" ht="15" customHeight="1"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</row>
    <row r="235" spans="4:17" ht="15" customHeight="1"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</row>
    <row r="236" spans="4:17" ht="15" customHeight="1"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</row>
    <row r="237" spans="4:17" ht="15" customHeight="1"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</row>
    <row r="238" spans="4:17" ht="15" customHeight="1"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</row>
    <row r="239" spans="4:17" ht="15" customHeight="1"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</row>
    <row r="240" spans="4:17" ht="15" customHeight="1"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</row>
    <row r="241" spans="1:29" ht="15" customHeight="1"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</row>
    <row r="242" spans="1:29" ht="15" customHeight="1"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</row>
    <row r="243" spans="1:29" ht="15" customHeight="1">
      <c r="A243" s="65" t="s">
        <v>106</v>
      </c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</row>
    <row r="244" spans="1:29" ht="15" customHeight="1">
      <c r="D244" s="256"/>
      <c r="E244" s="256"/>
      <c r="F244" s="256"/>
      <c r="G244" s="256"/>
      <c r="H244" s="256"/>
      <c r="I244" s="255"/>
      <c r="J244" s="255"/>
      <c r="K244" s="255"/>
      <c r="L244" s="255"/>
      <c r="M244" s="255"/>
      <c r="N244" s="255"/>
      <c r="O244" s="255"/>
      <c r="P244" s="255"/>
      <c r="Q244" s="256"/>
    </row>
    <row r="245" spans="1:29" ht="15" customHeight="1">
      <c r="D245" s="256"/>
      <c r="E245" s="256"/>
      <c r="F245" s="256"/>
      <c r="G245" s="256"/>
      <c r="H245" s="256"/>
      <c r="I245" s="255"/>
      <c r="J245" s="255"/>
      <c r="K245" s="255" t="s">
        <v>106</v>
      </c>
      <c r="L245" s="255"/>
      <c r="M245" s="255"/>
      <c r="N245" s="255"/>
      <c r="O245" s="255"/>
      <c r="P245" s="255"/>
      <c r="Q245" s="256"/>
    </row>
    <row r="246" spans="1:29" ht="15" customHeight="1">
      <c r="D246" s="256"/>
      <c r="E246" s="256"/>
      <c r="F246" s="256"/>
      <c r="G246" s="256"/>
      <c r="H246" s="256"/>
      <c r="I246" s="255"/>
      <c r="J246" s="255"/>
      <c r="K246" s="255"/>
      <c r="L246" s="255"/>
      <c r="M246" s="255"/>
      <c r="N246" s="255"/>
      <c r="O246" s="255"/>
      <c r="P246" s="255"/>
      <c r="Q246" s="256"/>
    </row>
    <row r="247" spans="1:29" ht="15" customHeight="1">
      <c r="D247" s="256"/>
      <c r="E247" s="256"/>
      <c r="F247" s="256"/>
      <c r="G247" s="256"/>
      <c r="H247" s="256"/>
      <c r="I247" s="255"/>
      <c r="J247" s="255"/>
      <c r="K247" s="255" t="s">
        <v>108</v>
      </c>
      <c r="L247" s="255" t="s">
        <v>110</v>
      </c>
      <c r="M247" s="255" t="s">
        <v>112</v>
      </c>
      <c r="N247" s="255" t="s">
        <v>113</v>
      </c>
      <c r="O247" s="255" t="s">
        <v>114</v>
      </c>
      <c r="P247" s="255" t="s">
        <v>115</v>
      </c>
      <c r="Q247" s="256" t="s">
        <v>116</v>
      </c>
    </row>
    <row r="248" spans="1:29" ht="15" customHeight="1">
      <c r="D248" s="256"/>
      <c r="E248" s="256"/>
      <c r="F248" s="256"/>
      <c r="G248" s="256"/>
      <c r="H248" s="256"/>
      <c r="I248" s="255"/>
      <c r="J248" s="260" t="s">
        <v>62</v>
      </c>
      <c r="K248" s="258">
        <v>8.3299999999999999E-2</v>
      </c>
      <c r="L248" s="258">
        <v>0.16669999999999999</v>
      </c>
      <c r="M248" s="258">
        <v>8.3299999999999999E-2</v>
      </c>
      <c r="N248" s="258">
        <v>0.41670000000000001</v>
      </c>
      <c r="O248" s="258">
        <v>8.3299999999999999E-2</v>
      </c>
      <c r="P248" s="258">
        <v>0</v>
      </c>
      <c r="Q248" s="258">
        <v>0.16669999999999999</v>
      </c>
      <c r="R248" s="254"/>
    </row>
    <row r="249" spans="1:29" ht="15" customHeight="1">
      <c r="D249" s="256"/>
      <c r="E249" s="256"/>
      <c r="F249" s="256"/>
      <c r="G249" s="256"/>
      <c r="H249" s="256"/>
      <c r="I249" s="255"/>
      <c r="J249" s="260" t="s">
        <v>63</v>
      </c>
      <c r="K249" s="258">
        <v>0</v>
      </c>
      <c r="L249" s="258">
        <v>7.1400000000000005E-2</v>
      </c>
      <c r="M249" s="258">
        <v>7.1400000000000005E-2</v>
      </c>
      <c r="N249" s="258">
        <v>0.1429</v>
      </c>
      <c r="O249" s="258">
        <v>0.35709999999999997</v>
      </c>
      <c r="P249" s="258">
        <v>0.21429999999999999</v>
      </c>
      <c r="Q249" s="258">
        <v>0.1429</v>
      </c>
      <c r="R249" s="254"/>
    </row>
    <row r="250" spans="1:29" ht="15" customHeight="1">
      <c r="D250" s="256"/>
      <c r="E250" s="256"/>
      <c r="F250" s="256"/>
      <c r="G250" s="256"/>
      <c r="H250" s="256"/>
      <c r="I250" s="255"/>
      <c r="J250" s="255"/>
      <c r="K250" s="255"/>
      <c r="L250" s="255"/>
      <c r="M250" s="255"/>
      <c r="N250" s="255"/>
      <c r="O250" s="255"/>
      <c r="P250" s="255"/>
      <c r="Q250" s="256"/>
    </row>
    <row r="251" spans="1:29" ht="15" customHeight="1">
      <c r="D251" s="256"/>
      <c r="E251" s="256"/>
      <c r="F251" s="256"/>
      <c r="G251" s="256"/>
      <c r="H251" s="256"/>
      <c r="I251" s="255"/>
      <c r="J251" s="255"/>
      <c r="K251" s="255"/>
      <c r="L251" s="255"/>
      <c r="M251" s="255"/>
      <c r="N251" s="255"/>
      <c r="O251" s="255"/>
      <c r="P251" s="255"/>
      <c r="Q251" s="256"/>
    </row>
    <row r="252" spans="1:29" ht="15" customHeight="1"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</row>
    <row r="253" spans="1:29" ht="15" customHeight="1"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</row>
    <row r="254" spans="1:29" ht="15" customHeight="1">
      <c r="D254" s="256"/>
      <c r="E254" s="256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</row>
    <row r="255" spans="1:29" ht="15" customHeight="1"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</row>
    <row r="256" spans="1:29" ht="15" customHeight="1"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5"/>
      <c r="O256" s="255"/>
      <c r="P256" s="255"/>
      <c r="Q256" s="255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ht="15" customHeight="1"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5"/>
      <c r="O257" s="255"/>
      <c r="P257" s="255"/>
      <c r="Q257" s="255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ht="15" customHeight="1"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5"/>
      <c r="O258" s="255"/>
      <c r="P258" s="255"/>
      <c r="Q258" s="255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ht="15" customHeight="1"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5"/>
      <c r="O259" s="255"/>
      <c r="P259" s="255"/>
      <c r="Q259" s="255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ht="15" customHeight="1"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5"/>
      <c r="O260" s="255"/>
      <c r="P260" s="255"/>
      <c r="Q260" s="255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ht="15" customHeight="1"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5"/>
      <c r="O261" s="255"/>
      <c r="P261" s="255"/>
      <c r="Q261" s="255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9" ht="15" customHeight="1"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</row>
    <row r="263" spans="1:29" ht="15" customHeight="1"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</row>
    <row r="264" spans="1:29" ht="15" customHeight="1">
      <c r="D264" s="256"/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Q264" s="256"/>
    </row>
    <row r="265" spans="1:29" ht="15" customHeight="1"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</row>
    <row r="266" spans="1:29" ht="15" customHeight="1"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</row>
    <row r="267" spans="1:29" ht="15" customHeight="1"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</row>
    <row r="268" spans="1:29" ht="15" customHeight="1"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</row>
    <row r="269" spans="1:29" ht="15" customHeight="1">
      <c r="A269" s="65" t="s">
        <v>123</v>
      </c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</row>
    <row r="270" spans="1:29" ht="15" customHeight="1">
      <c r="D270" s="256"/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</row>
    <row r="271" spans="1:29" ht="15" customHeight="1">
      <c r="D271" s="256"/>
      <c r="E271" s="256"/>
      <c r="F271" s="256"/>
      <c r="G271" s="256"/>
      <c r="H271" s="256"/>
      <c r="I271" s="256"/>
      <c r="J271" s="256"/>
      <c r="K271" s="255"/>
      <c r="L271" s="255"/>
      <c r="M271" s="255"/>
      <c r="N271" s="255"/>
      <c r="O271" s="256"/>
      <c r="P271" s="256"/>
      <c r="Q271" s="256"/>
    </row>
    <row r="272" spans="1:29" ht="15" customHeight="1">
      <c r="D272" s="256"/>
      <c r="E272" s="256"/>
      <c r="F272" s="256"/>
      <c r="G272" s="256"/>
      <c r="H272" s="256"/>
      <c r="I272" s="256"/>
      <c r="J272" s="256"/>
      <c r="K272" s="255"/>
      <c r="L272" s="255"/>
      <c r="M272" s="255" t="s">
        <v>123</v>
      </c>
      <c r="N272" s="255"/>
      <c r="O272" s="256"/>
      <c r="P272" s="256"/>
      <c r="Q272" s="256"/>
    </row>
    <row r="273" spans="1:17" ht="15" customHeight="1">
      <c r="D273" s="256"/>
      <c r="E273" s="256"/>
      <c r="F273" s="256"/>
      <c r="G273" s="256"/>
      <c r="H273" s="256"/>
      <c r="I273" s="256"/>
      <c r="J273" s="256"/>
      <c r="K273" s="255"/>
      <c r="L273" s="255"/>
      <c r="M273" s="255"/>
      <c r="N273" s="255"/>
      <c r="O273" s="256"/>
      <c r="P273" s="256"/>
      <c r="Q273" s="256"/>
    </row>
    <row r="274" spans="1:17" ht="15" customHeight="1">
      <c r="D274" s="256"/>
      <c r="E274" s="256"/>
      <c r="F274" s="256"/>
      <c r="G274" s="256"/>
      <c r="H274" s="256"/>
      <c r="I274" s="256"/>
      <c r="J274" s="256"/>
      <c r="K274" s="255"/>
      <c r="L274" s="255"/>
      <c r="M274" s="255" t="s">
        <v>14</v>
      </c>
      <c r="N274" s="255" t="s">
        <v>15</v>
      </c>
      <c r="O274" s="256"/>
      <c r="P274" s="256"/>
      <c r="Q274" s="256"/>
    </row>
    <row r="275" spans="1:17" ht="15" customHeight="1">
      <c r="D275" s="256"/>
      <c r="E275" s="256"/>
      <c r="F275" s="256"/>
      <c r="G275" s="256"/>
      <c r="H275" s="256"/>
      <c r="I275" s="256"/>
      <c r="J275" s="256"/>
      <c r="K275" s="255"/>
      <c r="L275" s="260" t="s">
        <v>62</v>
      </c>
      <c r="M275" s="258">
        <v>0.75</v>
      </c>
      <c r="N275" s="258">
        <v>0.25</v>
      </c>
      <c r="O275" s="256"/>
      <c r="P275" s="256"/>
      <c r="Q275" s="256"/>
    </row>
    <row r="276" spans="1:17" ht="15" customHeight="1">
      <c r="D276" s="256"/>
      <c r="E276" s="256"/>
      <c r="F276" s="256"/>
      <c r="G276" s="256"/>
      <c r="H276" s="256"/>
      <c r="I276" s="256"/>
      <c r="J276" s="256"/>
      <c r="K276" s="255"/>
      <c r="L276" s="260" t="s">
        <v>63</v>
      </c>
      <c r="M276" s="258">
        <v>0.71430000000000005</v>
      </c>
      <c r="N276" s="258">
        <v>0.28570000000000001</v>
      </c>
      <c r="O276" s="256"/>
      <c r="P276" s="256"/>
      <c r="Q276" s="256"/>
    </row>
    <row r="277" spans="1:17" ht="15" customHeight="1">
      <c r="D277" s="256"/>
      <c r="E277" s="256"/>
      <c r="F277" s="256"/>
      <c r="G277" s="256"/>
      <c r="H277" s="256"/>
      <c r="I277" s="256"/>
      <c r="J277" s="256"/>
      <c r="K277" s="255"/>
      <c r="L277" s="255"/>
      <c r="M277" s="255"/>
      <c r="N277" s="255"/>
      <c r="O277" s="256"/>
      <c r="P277" s="256"/>
      <c r="Q277" s="256"/>
    </row>
    <row r="278" spans="1:17" ht="15" customHeight="1">
      <c r="D278" s="256"/>
      <c r="E278" s="256"/>
      <c r="F278" s="256"/>
      <c r="G278" s="256"/>
      <c r="H278" s="256"/>
      <c r="I278" s="256"/>
      <c r="J278" s="256"/>
      <c r="K278" s="255"/>
      <c r="L278" s="255"/>
      <c r="M278" s="255"/>
      <c r="N278" s="255"/>
      <c r="O278" s="256"/>
      <c r="P278" s="256"/>
      <c r="Q278" s="256"/>
    </row>
    <row r="279" spans="1:17" ht="15" customHeight="1"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</row>
    <row r="280" spans="1:17" ht="15" customHeight="1"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</row>
    <row r="281" spans="1:17" ht="15" customHeight="1"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256"/>
    </row>
    <row r="282" spans="1:17" ht="15" customHeight="1"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</row>
    <row r="283" spans="1:17" ht="15" customHeight="1"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</row>
    <row r="284" spans="1:17" ht="15" customHeight="1"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</row>
    <row r="285" spans="1:17" ht="15" customHeight="1"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</row>
    <row r="286" spans="1:17" ht="15" customHeight="1">
      <c r="A286" s="65" t="s">
        <v>188</v>
      </c>
      <c r="D286" s="256"/>
      <c r="E286" s="256"/>
      <c r="F286" s="256"/>
      <c r="G286" s="256"/>
      <c r="H286" s="256"/>
      <c r="I286" s="256"/>
      <c r="J286" s="255"/>
      <c r="K286" s="255"/>
      <c r="L286" s="255"/>
      <c r="M286" s="255"/>
      <c r="N286" s="255"/>
      <c r="O286" s="255"/>
      <c r="P286" s="255"/>
      <c r="Q286" s="256"/>
    </row>
    <row r="287" spans="1:17" ht="15" customHeight="1">
      <c r="D287" s="256"/>
      <c r="E287" s="256"/>
      <c r="F287" s="256"/>
      <c r="G287" s="256"/>
      <c r="H287" s="256"/>
      <c r="I287" s="256"/>
      <c r="J287" s="255"/>
      <c r="K287" s="255"/>
      <c r="L287" s="255"/>
      <c r="M287" s="255"/>
      <c r="N287" s="255"/>
      <c r="O287" s="255"/>
      <c r="P287" s="255"/>
      <c r="Q287" s="256"/>
    </row>
    <row r="288" spans="1:17" ht="15" customHeight="1">
      <c r="D288" s="256"/>
      <c r="E288" s="256"/>
      <c r="F288" s="256"/>
      <c r="G288" s="256"/>
      <c r="H288" s="256"/>
      <c r="I288" s="256"/>
      <c r="J288" s="255"/>
      <c r="K288" s="255" t="s">
        <v>137</v>
      </c>
      <c r="L288" s="255" t="s">
        <v>138</v>
      </c>
      <c r="M288" s="255" t="s">
        <v>139</v>
      </c>
      <c r="N288" s="255" t="s">
        <v>140</v>
      </c>
      <c r="O288" s="255" t="s">
        <v>141</v>
      </c>
      <c r="P288" s="255"/>
      <c r="Q288" s="256"/>
    </row>
    <row r="289" spans="4:17" ht="15" customHeight="1">
      <c r="D289" s="256"/>
      <c r="E289" s="256"/>
      <c r="F289" s="256"/>
      <c r="G289" s="256"/>
      <c r="H289" s="256"/>
      <c r="I289" s="256"/>
      <c r="J289" s="260" t="s">
        <v>62</v>
      </c>
      <c r="K289" s="268">
        <v>6.44</v>
      </c>
      <c r="L289" s="268">
        <v>4.22</v>
      </c>
      <c r="M289" s="268">
        <v>5.33</v>
      </c>
      <c r="N289" s="268">
        <v>6.33</v>
      </c>
      <c r="O289" s="268">
        <v>5.89</v>
      </c>
      <c r="P289" s="255"/>
      <c r="Q289" s="256"/>
    </row>
    <row r="290" spans="4:17" ht="15" customHeight="1">
      <c r="D290" s="256"/>
      <c r="E290" s="256"/>
      <c r="F290" s="256"/>
      <c r="G290" s="256"/>
      <c r="H290" s="256"/>
      <c r="I290" s="256"/>
      <c r="J290" s="260" t="s">
        <v>63</v>
      </c>
      <c r="K290" s="268">
        <v>6</v>
      </c>
      <c r="L290" s="268">
        <v>3.69</v>
      </c>
      <c r="M290" s="268">
        <v>4.62</v>
      </c>
      <c r="N290" s="268">
        <v>4.2300000000000004</v>
      </c>
      <c r="O290" s="268">
        <v>5.54</v>
      </c>
      <c r="P290" s="255"/>
      <c r="Q290" s="256"/>
    </row>
    <row r="291" spans="4:17" ht="15" customHeight="1">
      <c r="D291" s="256"/>
      <c r="E291" s="256"/>
      <c r="F291" s="256"/>
      <c r="G291" s="256"/>
      <c r="H291" s="256"/>
      <c r="I291" s="256"/>
      <c r="J291" s="255"/>
      <c r="K291" s="255"/>
      <c r="L291" s="255"/>
      <c r="M291" s="255"/>
      <c r="N291" s="255"/>
      <c r="O291" s="255"/>
      <c r="P291" s="255"/>
      <c r="Q291" s="256"/>
    </row>
    <row r="292" spans="4:17" ht="15" customHeight="1">
      <c r="D292" s="256"/>
      <c r="E292" s="256"/>
      <c r="F292" s="256"/>
      <c r="G292" s="256"/>
      <c r="H292" s="256"/>
      <c r="I292" s="256"/>
      <c r="J292" s="255"/>
      <c r="K292" s="255"/>
      <c r="L292" s="255"/>
      <c r="M292" s="255"/>
      <c r="N292" s="255"/>
      <c r="O292" s="255"/>
      <c r="P292" s="255"/>
      <c r="Q292" s="256"/>
    </row>
    <row r="293" spans="4:17" ht="15" customHeight="1">
      <c r="D293" s="256"/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Q293" s="256"/>
    </row>
    <row r="294" spans="4:17" ht="15" customHeight="1"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</row>
    <row r="295" spans="4:17" ht="15" customHeight="1"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</row>
    <row r="296" spans="4:17" ht="15" customHeight="1"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</row>
    <row r="297" spans="4:17" ht="15" customHeight="1"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Q297" s="256"/>
    </row>
    <row r="298" spans="4:17" ht="15" customHeight="1"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Q298" s="256"/>
    </row>
    <row r="299" spans="4:17" ht="15" customHeight="1"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</row>
    <row r="300" spans="4:17" ht="15" customHeight="1"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Q300" s="256"/>
    </row>
    <row r="301" spans="4:17" ht="15" customHeight="1"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</row>
    <row r="302" spans="4:17" ht="15" customHeight="1"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</row>
    <row r="303" spans="4:17" ht="15" customHeight="1"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Q303" s="256"/>
    </row>
    <row r="304" spans="4:17" ht="15" customHeight="1"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Q304" s="256"/>
    </row>
    <row r="305" spans="1:18" ht="15" customHeight="1"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  <c r="P305" s="256"/>
      <c r="Q305" s="256"/>
    </row>
    <row r="306" spans="1:18" ht="15" customHeight="1"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Q306" s="256"/>
    </row>
    <row r="307" spans="1:18" ht="15" customHeight="1"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</row>
    <row r="308" spans="1:18" ht="15" customHeight="1"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</row>
    <row r="309" spans="1:18" ht="15" customHeight="1"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</row>
    <row r="310" spans="1:18" ht="15" customHeight="1"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</row>
    <row r="311" spans="1:18" ht="15" customHeight="1"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</row>
    <row r="312" spans="1:18" ht="15" customHeight="1"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</row>
    <row r="313" spans="1:18" ht="15" customHeight="1">
      <c r="A313" s="65" t="s">
        <v>191</v>
      </c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Q313" s="256"/>
    </row>
    <row r="314" spans="1:18" ht="15" customHeight="1"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</row>
    <row r="315" spans="1:18" ht="15" customHeight="1">
      <c r="D315" s="256"/>
      <c r="E315" s="256"/>
      <c r="F315" s="256"/>
      <c r="G315" s="256"/>
      <c r="H315" s="256"/>
      <c r="I315" s="256"/>
      <c r="J315" s="256"/>
      <c r="K315" s="256"/>
      <c r="L315" s="255"/>
      <c r="M315" s="255"/>
      <c r="N315" s="255"/>
      <c r="O315" s="255"/>
      <c r="P315" s="255"/>
      <c r="Q315" s="255"/>
      <c r="R315" s="64"/>
    </row>
    <row r="316" spans="1:18" ht="15" customHeight="1">
      <c r="D316" s="256"/>
      <c r="E316" s="256"/>
      <c r="F316" s="256"/>
      <c r="G316" s="256"/>
      <c r="H316" s="256"/>
      <c r="I316" s="256"/>
      <c r="J316" s="256"/>
      <c r="K316" s="256"/>
      <c r="L316" s="255"/>
      <c r="M316" s="255" t="s">
        <v>191</v>
      </c>
      <c r="N316" s="255"/>
      <c r="O316" s="255"/>
      <c r="P316" s="255"/>
      <c r="Q316" s="255"/>
      <c r="R316" s="64"/>
    </row>
    <row r="317" spans="1:18" ht="15" customHeight="1">
      <c r="D317" s="256"/>
      <c r="E317" s="256"/>
      <c r="F317" s="256"/>
      <c r="G317" s="256"/>
      <c r="H317" s="256"/>
      <c r="I317" s="256"/>
      <c r="J317" s="256"/>
      <c r="K317" s="256"/>
      <c r="L317" s="255"/>
      <c r="M317" s="255"/>
      <c r="N317" s="255"/>
      <c r="O317" s="255"/>
      <c r="P317" s="255"/>
      <c r="Q317" s="255"/>
      <c r="R317" s="253"/>
    </row>
    <row r="318" spans="1:18" ht="15" customHeight="1">
      <c r="D318" s="256"/>
      <c r="E318" s="256"/>
      <c r="F318" s="256"/>
      <c r="G318" s="256"/>
      <c r="H318" s="256"/>
      <c r="I318" s="256"/>
      <c r="J318" s="256"/>
      <c r="K318" s="256"/>
      <c r="L318" s="255"/>
      <c r="M318" s="255" t="s">
        <v>192</v>
      </c>
      <c r="N318" s="255" t="s">
        <v>193</v>
      </c>
      <c r="O318" s="255" t="s">
        <v>194</v>
      </c>
      <c r="P318" s="255" t="s">
        <v>195</v>
      </c>
      <c r="Q318" s="255" t="s">
        <v>196</v>
      </c>
      <c r="R318" s="253"/>
    </row>
    <row r="319" spans="1:18" ht="15" customHeight="1">
      <c r="D319" s="256"/>
      <c r="E319" s="256"/>
      <c r="F319" s="256"/>
      <c r="G319" s="256"/>
      <c r="H319" s="256"/>
      <c r="I319" s="256"/>
      <c r="J319" s="256"/>
      <c r="K319" s="256"/>
      <c r="L319" s="260" t="s">
        <v>62</v>
      </c>
      <c r="M319" s="258">
        <v>0.33329999999999999</v>
      </c>
      <c r="N319" s="258">
        <v>0</v>
      </c>
      <c r="O319" s="258">
        <v>0.41670000000000001</v>
      </c>
      <c r="P319" s="258">
        <v>0.25</v>
      </c>
      <c r="Q319" s="258">
        <v>0</v>
      </c>
      <c r="R319" s="253"/>
    </row>
    <row r="320" spans="1:18" ht="15" customHeight="1">
      <c r="D320" s="256"/>
      <c r="E320" s="256"/>
      <c r="F320" s="256"/>
      <c r="G320" s="256"/>
      <c r="H320" s="256"/>
      <c r="I320" s="256"/>
      <c r="J320" s="256"/>
      <c r="K320" s="256"/>
      <c r="L320" s="260" t="s">
        <v>63</v>
      </c>
      <c r="M320" s="258">
        <v>0.42859999999999998</v>
      </c>
      <c r="N320" s="258">
        <v>7.1400000000000005E-2</v>
      </c>
      <c r="O320" s="258">
        <v>0.35709999999999997</v>
      </c>
      <c r="P320" s="258">
        <v>0.1429</v>
      </c>
      <c r="Q320" s="258">
        <v>0</v>
      </c>
      <c r="R320" s="253"/>
    </row>
    <row r="321" spans="1:18" ht="15" customHeight="1">
      <c r="D321" s="256"/>
      <c r="E321" s="256"/>
      <c r="F321" s="256"/>
      <c r="G321" s="256"/>
      <c r="H321" s="256"/>
      <c r="I321" s="256"/>
      <c r="J321" s="256"/>
      <c r="K321" s="256"/>
      <c r="L321" s="255"/>
      <c r="M321" s="255"/>
      <c r="N321" s="255"/>
      <c r="O321" s="255"/>
      <c r="P321" s="255"/>
      <c r="Q321" s="255"/>
      <c r="R321" s="253"/>
    </row>
    <row r="322" spans="1:18" ht="15" customHeight="1">
      <c r="D322" s="256"/>
      <c r="E322" s="256"/>
      <c r="F322" s="256"/>
      <c r="G322" s="256"/>
      <c r="H322" s="256"/>
      <c r="I322" s="256"/>
      <c r="J322" s="256"/>
      <c r="K322" s="256"/>
      <c r="L322" s="255"/>
      <c r="M322" s="255"/>
      <c r="N322" s="255"/>
      <c r="O322" s="255"/>
      <c r="P322" s="255"/>
      <c r="Q322" s="255"/>
      <c r="R322" s="253"/>
    </row>
    <row r="323" spans="1:18" ht="15" customHeight="1"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2"/>
    </row>
    <row r="324" spans="1:18" ht="15" customHeight="1"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</row>
    <row r="325" spans="1:18" ht="15" customHeight="1"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</row>
    <row r="326" spans="1:18" ht="15" customHeight="1"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</row>
    <row r="327" spans="1:18" ht="15" customHeight="1">
      <c r="D327" s="256"/>
      <c r="E327" s="256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</row>
    <row r="328" spans="1:18" ht="15" customHeight="1">
      <c r="D328" s="256"/>
      <c r="E328" s="256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Q328" s="256"/>
    </row>
    <row r="329" spans="1:18" ht="15" customHeight="1">
      <c r="D329" s="256"/>
      <c r="E329" s="256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Q329" s="256"/>
    </row>
    <row r="330" spans="1:18" ht="15" customHeight="1">
      <c r="D330" s="25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</row>
    <row r="331" spans="1:18" ht="15" customHeight="1"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</row>
    <row r="332" spans="1:18" ht="15" customHeight="1">
      <c r="D332" s="256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</row>
    <row r="333" spans="1:18" ht="15" customHeight="1">
      <c r="D333" s="256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</row>
    <row r="334" spans="1:18" ht="15" customHeight="1"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</row>
    <row r="335" spans="1:18" ht="15" customHeight="1">
      <c r="A335" s="65" t="s">
        <v>203</v>
      </c>
      <c r="D335" s="256"/>
      <c r="E335" s="256"/>
      <c r="F335" s="256"/>
      <c r="G335" s="256"/>
      <c r="H335" s="256"/>
      <c r="I335" s="255"/>
      <c r="J335" s="255"/>
      <c r="K335" s="255"/>
      <c r="L335" s="255"/>
      <c r="M335" s="255"/>
      <c r="N335" s="255"/>
      <c r="O335" s="255"/>
      <c r="P335" s="256"/>
      <c r="Q335" s="256"/>
      <c r="R335" s="252"/>
    </row>
    <row r="336" spans="1:18" ht="15" customHeight="1">
      <c r="D336" s="256"/>
      <c r="E336" s="256"/>
      <c r="F336" s="256"/>
      <c r="G336" s="256"/>
      <c r="H336" s="256"/>
      <c r="I336" s="255"/>
      <c r="J336" s="255"/>
      <c r="K336" s="255"/>
      <c r="L336" s="255" t="s">
        <v>203</v>
      </c>
      <c r="M336" s="255"/>
      <c r="N336" s="255"/>
      <c r="O336" s="255"/>
      <c r="P336" s="256"/>
      <c r="Q336" s="256"/>
      <c r="R336" s="252"/>
    </row>
    <row r="337" spans="4:18" ht="15" customHeight="1">
      <c r="D337" s="256"/>
      <c r="E337" s="256"/>
      <c r="F337" s="256"/>
      <c r="G337" s="256"/>
      <c r="H337" s="256"/>
      <c r="I337" s="255"/>
      <c r="J337" s="255"/>
      <c r="K337" s="255"/>
      <c r="L337" s="255"/>
      <c r="M337" s="255"/>
      <c r="N337" s="255"/>
      <c r="O337" s="255"/>
      <c r="P337" s="256"/>
      <c r="Q337" s="256"/>
      <c r="R337" s="252"/>
    </row>
    <row r="338" spans="4:18" ht="15" customHeight="1">
      <c r="D338" s="256"/>
      <c r="E338" s="256"/>
      <c r="F338" s="256"/>
      <c r="G338" s="256"/>
      <c r="H338" s="256"/>
      <c r="I338" s="255"/>
      <c r="J338" s="255"/>
      <c r="K338" s="255"/>
      <c r="L338" s="255" t="s">
        <v>160</v>
      </c>
      <c r="M338" s="255" t="s">
        <v>161</v>
      </c>
      <c r="N338" s="255" t="s">
        <v>204</v>
      </c>
      <c r="O338" s="255"/>
      <c r="P338" s="256"/>
      <c r="Q338" s="256"/>
      <c r="R338" s="252"/>
    </row>
    <row r="339" spans="4:18" ht="15" customHeight="1">
      <c r="D339" s="256"/>
      <c r="E339" s="256"/>
      <c r="F339" s="256"/>
      <c r="G339" s="256"/>
      <c r="H339" s="256"/>
      <c r="I339" s="255"/>
      <c r="J339" s="255"/>
      <c r="K339" s="269" t="s">
        <v>62</v>
      </c>
      <c r="L339" s="270">
        <v>0</v>
      </c>
      <c r="M339" s="270">
        <v>0.6</v>
      </c>
      <c r="N339" s="270">
        <v>0.4</v>
      </c>
      <c r="O339" s="255"/>
      <c r="P339" s="256"/>
      <c r="Q339" s="256"/>
      <c r="R339" s="252"/>
    </row>
    <row r="340" spans="4:18" ht="15" customHeight="1">
      <c r="D340" s="256"/>
      <c r="E340" s="256"/>
      <c r="F340" s="256"/>
      <c r="G340" s="256"/>
      <c r="H340" s="256"/>
      <c r="I340" s="255"/>
      <c r="J340" s="255"/>
      <c r="K340" s="269" t="s">
        <v>63</v>
      </c>
      <c r="L340" s="270">
        <v>0</v>
      </c>
      <c r="M340" s="270">
        <v>0.2</v>
      </c>
      <c r="N340" s="270">
        <v>0.8</v>
      </c>
      <c r="O340" s="255"/>
      <c r="P340" s="256"/>
      <c r="Q340" s="256"/>
      <c r="R340" s="252"/>
    </row>
    <row r="341" spans="4:18" ht="15" customHeight="1">
      <c r="D341" s="256"/>
      <c r="E341" s="256"/>
      <c r="F341" s="256"/>
      <c r="G341" s="256"/>
      <c r="H341" s="256"/>
      <c r="I341" s="255"/>
      <c r="J341" s="255"/>
      <c r="K341" s="255"/>
      <c r="L341" s="255"/>
      <c r="M341" s="255"/>
      <c r="N341" s="255"/>
      <c r="O341" s="255"/>
      <c r="P341" s="256"/>
      <c r="Q341" s="256"/>
      <c r="R341" s="252"/>
    </row>
    <row r="342" spans="4:18" ht="15" customHeight="1">
      <c r="D342" s="256"/>
      <c r="E342" s="256"/>
      <c r="F342" s="256"/>
      <c r="G342" s="256"/>
      <c r="H342" s="256"/>
      <c r="I342" s="255"/>
      <c r="J342" s="255"/>
      <c r="K342" s="255"/>
      <c r="L342" s="255"/>
      <c r="M342" s="255"/>
      <c r="N342" s="255"/>
      <c r="O342" s="255"/>
      <c r="P342" s="256"/>
      <c r="Q342" s="256"/>
      <c r="R342" s="252"/>
    </row>
    <row r="343" spans="4:18" ht="15" customHeight="1">
      <c r="D343" s="256"/>
      <c r="E343" s="256"/>
      <c r="F343" s="256"/>
      <c r="G343" s="256"/>
      <c r="H343" s="256"/>
      <c r="I343" s="255"/>
      <c r="J343" s="255"/>
      <c r="K343" s="255"/>
      <c r="L343" s="255"/>
      <c r="M343" s="255"/>
      <c r="N343" s="255"/>
      <c r="O343" s="255"/>
      <c r="P343" s="256"/>
      <c r="Q343" s="256"/>
      <c r="R343" s="252"/>
    </row>
    <row r="344" spans="4:18" ht="15" customHeight="1"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2"/>
    </row>
    <row r="345" spans="4:18" ht="15" customHeight="1"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</row>
    <row r="346" spans="4:18" ht="15" customHeight="1"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</row>
    <row r="347" spans="4:18" ht="15" customHeight="1"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</row>
    <row r="348" spans="4:18" ht="15" customHeight="1"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</row>
    <row r="349" spans="4:18" ht="15" customHeight="1"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</row>
    <row r="350" spans="4:18" ht="15" customHeight="1"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</row>
    <row r="351" spans="4:18" ht="15" customHeight="1"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</row>
    <row r="352" spans="4:18" ht="15" customHeight="1"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</row>
    <row r="353" spans="1:24" ht="15" customHeight="1"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</row>
    <row r="354" spans="1:24" ht="15" customHeight="1"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</row>
    <row r="355" spans="1:24" ht="15" customHeight="1"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</row>
    <row r="356" spans="1:24" ht="15" customHeight="1"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68"/>
    </row>
    <row r="357" spans="1:24" ht="15" customHeight="1">
      <c r="A357" s="65" t="s">
        <v>212</v>
      </c>
      <c r="D357" s="256"/>
      <c r="E357" s="256"/>
      <c r="F357" s="256"/>
      <c r="G357" s="256"/>
      <c r="H357" s="256"/>
      <c r="I357" s="256"/>
      <c r="J357" s="256"/>
      <c r="K357" s="256"/>
      <c r="L357" s="255"/>
      <c r="M357" s="255"/>
      <c r="N357" s="255"/>
      <c r="O357" s="255"/>
      <c r="P357" s="255"/>
      <c r="Q357" s="255"/>
      <c r="R357" s="253"/>
      <c r="S357" s="253"/>
      <c r="T357" s="253"/>
      <c r="U357" s="253"/>
      <c r="V357" s="253"/>
      <c r="W357" s="253"/>
      <c r="X357" s="66"/>
    </row>
    <row r="358" spans="1:24" ht="15" customHeight="1">
      <c r="D358" s="256"/>
      <c r="E358" s="256"/>
      <c r="F358" s="256"/>
      <c r="G358" s="256"/>
      <c r="H358" s="256"/>
      <c r="I358" s="256"/>
      <c r="J358" s="256"/>
      <c r="K358" s="256"/>
      <c r="L358" s="255"/>
      <c r="M358" s="255"/>
      <c r="N358" s="255" t="s">
        <v>206</v>
      </c>
      <c r="O358" s="255"/>
      <c r="P358" s="255"/>
      <c r="Q358" s="255"/>
      <c r="R358" s="253"/>
      <c r="S358" s="253"/>
      <c r="T358" s="253"/>
      <c r="U358" s="253"/>
      <c r="V358" s="253"/>
      <c r="W358" s="253"/>
      <c r="X358" s="66"/>
    </row>
    <row r="359" spans="1:24" ht="15" customHeight="1">
      <c r="D359" s="256"/>
      <c r="E359" s="256"/>
      <c r="F359" s="256"/>
      <c r="G359" s="256"/>
      <c r="H359" s="256"/>
      <c r="I359" s="256"/>
      <c r="J359" s="256"/>
      <c r="K359" s="256"/>
      <c r="L359" s="255"/>
      <c r="M359" s="255"/>
      <c r="N359" s="256"/>
      <c r="O359" s="256"/>
      <c r="P359" s="256"/>
      <c r="Q359" s="256"/>
      <c r="R359" s="68"/>
      <c r="S359" s="64"/>
      <c r="T359" s="64"/>
      <c r="U359" s="68"/>
      <c r="V359" s="252"/>
      <c r="W359" s="252"/>
    </row>
    <row r="360" spans="1:24" ht="15" customHeight="1">
      <c r="D360" s="256"/>
      <c r="E360" s="256"/>
      <c r="F360" s="256"/>
      <c r="G360" s="256"/>
      <c r="H360" s="256"/>
      <c r="I360" s="256"/>
      <c r="J360" s="256"/>
      <c r="K360" s="256"/>
      <c r="L360" s="255"/>
      <c r="M360" s="255"/>
      <c r="N360" s="255" t="s">
        <v>207</v>
      </c>
      <c r="O360" s="255" t="s">
        <v>208</v>
      </c>
      <c r="P360" s="255" t="s">
        <v>209</v>
      </c>
      <c r="Q360" s="255" t="s">
        <v>210</v>
      </c>
      <c r="R360" s="64" t="s">
        <v>211</v>
      </c>
      <c r="S360" s="64"/>
      <c r="T360" s="68"/>
      <c r="U360" s="68"/>
      <c r="V360" s="252"/>
      <c r="W360" s="252"/>
    </row>
    <row r="361" spans="1:24" ht="15" customHeight="1">
      <c r="D361" s="256"/>
      <c r="E361" s="256"/>
      <c r="F361" s="256"/>
      <c r="G361" s="256"/>
      <c r="H361" s="256"/>
      <c r="I361" s="256"/>
      <c r="J361" s="256"/>
      <c r="K361" s="256"/>
      <c r="L361" s="255"/>
      <c r="M361" s="269" t="s">
        <v>62</v>
      </c>
      <c r="N361" s="270">
        <v>0.16669999999999999</v>
      </c>
      <c r="O361" s="270">
        <v>0.16669999999999999</v>
      </c>
      <c r="P361" s="270">
        <v>8.3299999999999999E-2</v>
      </c>
      <c r="Q361" s="270">
        <v>0.33329999999999999</v>
      </c>
      <c r="R361" s="67">
        <v>0.25</v>
      </c>
      <c r="S361" s="64"/>
      <c r="T361" s="68"/>
      <c r="U361" s="68"/>
      <c r="V361" s="252"/>
      <c r="W361" s="252"/>
    </row>
    <row r="362" spans="1:24" ht="15" customHeight="1">
      <c r="D362" s="256"/>
      <c r="E362" s="256"/>
      <c r="F362" s="256"/>
      <c r="G362" s="256"/>
      <c r="H362" s="256"/>
      <c r="I362" s="256"/>
      <c r="J362" s="256"/>
      <c r="K362" s="256"/>
      <c r="L362" s="255"/>
      <c r="M362" s="269" t="s">
        <v>63</v>
      </c>
      <c r="N362" s="270">
        <v>0.15379999999999999</v>
      </c>
      <c r="O362" s="270">
        <v>0.15379999999999999</v>
      </c>
      <c r="P362" s="270">
        <v>7.6899999999999996E-2</v>
      </c>
      <c r="Q362" s="270">
        <v>0.23080000000000001</v>
      </c>
      <c r="R362" s="67">
        <v>0.3846</v>
      </c>
      <c r="S362" s="64"/>
      <c r="T362" s="68"/>
      <c r="U362" s="68"/>
      <c r="V362" s="252"/>
      <c r="W362" s="252"/>
    </row>
    <row r="363" spans="1:24" ht="15" customHeight="1">
      <c r="D363" s="256"/>
      <c r="E363" s="256"/>
      <c r="F363" s="256"/>
      <c r="G363" s="256"/>
      <c r="H363" s="256"/>
      <c r="I363" s="256"/>
      <c r="J363" s="256"/>
      <c r="K363" s="256"/>
      <c r="L363" s="255"/>
      <c r="M363" s="255"/>
      <c r="N363" s="255"/>
      <c r="O363" s="255"/>
      <c r="P363" s="255"/>
      <c r="Q363" s="255"/>
      <c r="R363" s="64"/>
      <c r="S363" s="64"/>
      <c r="T363" s="64"/>
      <c r="U363" s="68"/>
      <c r="V363" s="252"/>
      <c r="W363" s="252"/>
    </row>
    <row r="364" spans="1:24" ht="15" customHeight="1">
      <c r="D364" s="256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68"/>
      <c r="S364" s="68"/>
      <c r="T364" s="68"/>
      <c r="U364" s="68"/>
      <c r="V364" s="252"/>
      <c r="W364" s="252"/>
    </row>
    <row r="365" spans="1:24" ht="15" customHeight="1"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68"/>
      <c r="S365" s="68"/>
      <c r="T365" s="68"/>
      <c r="U365" s="68"/>
      <c r="V365" s="252"/>
      <c r="W365" s="252"/>
    </row>
    <row r="366" spans="1:24" ht="15" customHeight="1">
      <c r="D366" s="256"/>
      <c r="E366" s="256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Q366" s="256"/>
      <c r="R366" s="68"/>
      <c r="S366" s="68"/>
      <c r="T366" s="68"/>
      <c r="U366" s="68"/>
      <c r="V366" s="252"/>
      <c r="W366" s="252"/>
    </row>
    <row r="367" spans="1:24" ht="15" customHeight="1">
      <c r="D367" s="256"/>
      <c r="E367" s="256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2"/>
      <c r="S367" s="252"/>
      <c r="T367" s="252"/>
      <c r="U367" s="252"/>
      <c r="V367" s="252"/>
      <c r="W367" s="252"/>
    </row>
    <row r="368" spans="1:24" ht="15" customHeight="1"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Q368" s="256"/>
      <c r="R368" s="252"/>
      <c r="S368" s="252"/>
      <c r="T368" s="252"/>
      <c r="U368" s="252"/>
      <c r="V368" s="252"/>
      <c r="W368" s="252"/>
    </row>
    <row r="369" spans="1:23" ht="15" customHeight="1"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Q369" s="256"/>
      <c r="R369" s="252"/>
      <c r="S369" s="252"/>
      <c r="T369" s="252"/>
      <c r="U369" s="252"/>
      <c r="V369" s="252"/>
      <c r="W369" s="252"/>
    </row>
    <row r="370" spans="1:23" ht="15" customHeight="1">
      <c r="D370" s="256"/>
      <c r="E370" s="256"/>
      <c r="F370" s="256"/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Q370" s="256"/>
    </row>
    <row r="371" spans="1:23" ht="15" customHeight="1">
      <c r="D371" s="256"/>
      <c r="E371" s="256"/>
      <c r="F371" s="256"/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Q371" s="256"/>
    </row>
    <row r="372" spans="1:23" ht="15" customHeight="1">
      <c r="D372" s="256"/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Q372" s="256"/>
    </row>
    <row r="373" spans="1:23" ht="15" customHeight="1">
      <c r="D373" s="256"/>
      <c r="E373" s="256"/>
      <c r="F373" s="256"/>
      <c r="G373" s="256"/>
      <c r="H373" s="256"/>
      <c r="I373" s="256"/>
      <c r="J373" s="256"/>
      <c r="K373" s="256"/>
      <c r="L373" s="256"/>
      <c r="M373" s="256"/>
      <c r="N373" s="256"/>
      <c r="O373" s="256"/>
      <c r="P373" s="256"/>
      <c r="Q373" s="256"/>
    </row>
    <row r="374" spans="1:23" ht="15" customHeight="1">
      <c r="D374" s="256"/>
      <c r="E374" s="256"/>
      <c r="F374" s="256"/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Q374" s="256"/>
    </row>
    <row r="375" spans="1:23" ht="15" customHeight="1">
      <c r="D375" s="256"/>
      <c r="E375" s="256"/>
      <c r="F375" s="256"/>
      <c r="G375" s="256"/>
      <c r="H375" s="256"/>
      <c r="I375" s="256"/>
      <c r="J375" s="256"/>
      <c r="K375" s="256"/>
      <c r="L375" s="256"/>
      <c r="M375" s="256"/>
      <c r="N375" s="256"/>
      <c r="O375" s="256"/>
      <c r="P375" s="256"/>
      <c r="Q375" s="256"/>
    </row>
    <row r="376" spans="1:23" ht="15" customHeight="1"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</row>
    <row r="377" spans="1:23" ht="15" customHeight="1">
      <c r="D377" s="256"/>
      <c r="E377" s="256"/>
      <c r="F377" s="256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Q377" s="256"/>
    </row>
    <row r="378" spans="1:23" ht="15" customHeight="1">
      <c r="D378" s="256"/>
      <c r="E378" s="256"/>
      <c r="F378" s="256"/>
      <c r="G378" s="256"/>
      <c r="H378" s="256"/>
      <c r="I378" s="256"/>
      <c r="J378" s="256"/>
      <c r="K378" s="256"/>
      <c r="L378" s="256"/>
      <c r="M378" s="256"/>
      <c r="N378" s="256"/>
      <c r="O378" s="256"/>
      <c r="P378" s="256"/>
      <c r="Q378" s="256"/>
    </row>
    <row r="379" spans="1:23" ht="15" customHeight="1">
      <c r="A379" s="65" t="s">
        <v>155</v>
      </c>
      <c r="D379" s="256"/>
      <c r="E379" s="256"/>
      <c r="F379" s="256"/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Q379" s="256"/>
    </row>
    <row r="380" spans="1:23" ht="15" customHeight="1">
      <c r="D380" s="256"/>
      <c r="E380" s="256"/>
      <c r="F380" s="256"/>
      <c r="G380" s="255"/>
      <c r="H380" s="255"/>
      <c r="I380" s="255"/>
      <c r="J380" s="255"/>
      <c r="K380" s="255"/>
      <c r="L380" s="255"/>
      <c r="M380" s="255"/>
      <c r="N380" s="255"/>
      <c r="O380" s="255"/>
      <c r="P380" s="256"/>
      <c r="Q380" s="256"/>
    </row>
    <row r="381" spans="1:23" ht="15" customHeight="1">
      <c r="D381" s="256"/>
      <c r="E381" s="256"/>
      <c r="F381" s="256"/>
      <c r="G381" s="255"/>
      <c r="H381" s="255"/>
      <c r="I381" s="255"/>
      <c r="J381" s="255"/>
      <c r="K381" s="255"/>
      <c r="L381" s="255" t="s">
        <v>155</v>
      </c>
      <c r="M381" s="255"/>
      <c r="N381" s="255"/>
      <c r="O381" s="255"/>
      <c r="P381" s="256"/>
      <c r="Q381" s="256"/>
    </row>
    <row r="382" spans="1:23" ht="15" customHeight="1">
      <c r="D382" s="256"/>
      <c r="E382" s="256"/>
      <c r="F382" s="256"/>
      <c r="G382" s="255"/>
      <c r="H382" s="255"/>
      <c r="I382" s="255"/>
      <c r="J382" s="255"/>
      <c r="K382" s="255"/>
      <c r="L382" s="255"/>
      <c r="M382" s="255"/>
      <c r="N382" s="255"/>
      <c r="O382" s="255"/>
      <c r="P382" s="256"/>
      <c r="Q382" s="256"/>
    </row>
    <row r="383" spans="1:23" ht="15" customHeight="1">
      <c r="D383" s="256"/>
      <c r="E383" s="256"/>
      <c r="F383" s="256"/>
      <c r="G383" s="255"/>
      <c r="H383" s="255"/>
      <c r="I383" s="255"/>
      <c r="J383" s="255"/>
      <c r="K383" s="255"/>
      <c r="L383" s="255" t="s">
        <v>157</v>
      </c>
      <c r="M383" s="255" t="s">
        <v>158</v>
      </c>
      <c r="N383" s="255" t="s">
        <v>159</v>
      </c>
      <c r="O383" s="255"/>
      <c r="P383" s="256"/>
      <c r="Q383" s="256"/>
    </row>
    <row r="384" spans="1:23" ht="15" customHeight="1">
      <c r="D384" s="256"/>
      <c r="E384" s="256"/>
      <c r="F384" s="256"/>
      <c r="G384" s="255"/>
      <c r="H384" s="255"/>
      <c r="I384" s="255"/>
      <c r="J384" s="255"/>
      <c r="K384" s="260" t="s">
        <v>62</v>
      </c>
      <c r="L384" s="258">
        <v>0.75</v>
      </c>
      <c r="M384" s="258">
        <v>0.25</v>
      </c>
      <c r="N384" s="258">
        <v>0</v>
      </c>
      <c r="O384" s="255"/>
      <c r="P384" s="256"/>
      <c r="Q384" s="256"/>
    </row>
    <row r="385" spans="4:17" ht="15" customHeight="1">
      <c r="D385" s="256"/>
      <c r="E385" s="256"/>
      <c r="F385" s="256"/>
      <c r="G385" s="255"/>
      <c r="H385" s="255"/>
      <c r="I385" s="255"/>
      <c r="J385" s="255"/>
      <c r="K385" s="260" t="s">
        <v>63</v>
      </c>
      <c r="L385" s="258">
        <v>0.92859999999999998</v>
      </c>
      <c r="M385" s="258">
        <v>0</v>
      </c>
      <c r="N385" s="258">
        <v>7.1400000000000005E-2</v>
      </c>
      <c r="O385" s="255"/>
      <c r="P385" s="256"/>
      <c r="Q385" s="256"/>
    </row>
    <row r="386" spans="4:17" ht="15" customHeight="1">
      <c r="D386" s="256"/>
      <c r="E386" s="256"/>
      <c r="F386" s="256"/>
      <c r="G386" s="255"/>
      <c r="H386" s="255"/>
      <c r="I386" s="255"/>
      <c r="J386" s="255"/>
      <c r="K386" s="255"/>
      <c r="L386" s="255"/>
      <c r="M386" s="255"/>
      <c r="N386" s="255"/>
      <c r="O386" s="255"/>
      <c r="P386" s="256"/>
      <c r="Q386" s="256"/>
    </row>
    <row r="387" spans="4:17" ht="15" customHeight="1">
      <c r="D387" s="256"/>
      <c r="E387" s="256"/>
      <c r="F387" s="256"/>
      <c r="G387" s="255"/>
      <c r="H387" s="255"/>
      <c r="I387" s="255"/>
      <c r="J387" s="255"/>
      <c r="K387" s="255"/>
      <c r="L387" s="255"/>
      <c r="M387" s="255"/>
      <c r="N387" s="255"/>
      <c r="O387" s="255"/>
      <c r="P387" s="256"/>
      <c r="Q387" s="256"/>
    </row>
    <row r="388" spans="4:17" ht="15" customHeight="1">
      <c r="D388" s="256"/>
      <c r="E388" s="256"/>
      <c r="F388" s="256"/>
      <c r="G388" s="255"/>
      <c r="H388" s="255"/>
      <c r="I388" s="255"/>
      <c r="J388" s="255"/>
      <c r="K388" s="255"/>
      <c r="L388" s="255"/>
      <c r="M388" s="255"/>
      <c r="N388" s="255"/>
      <c r="O388" s="255"/>
      <c r="P388" s="256"/>
      <c r="Q388" s="256"/>
    </row>
    <row r="389" spans="4:17" ht="15" customHeight="1"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6"/>
      <c r="Q389" s="256"/>
    </row>
    <row r="390" spans="4:17" ht="15" customHeight="1">
      <c r="D390" s="256"/>
      <c r="E390" s="256"/>
      <c r="F390" s="256"/>
      <c r="G390" s="256"/>
      <c r="H390" s="256"/>
      <c r="I390" s="256"/>
      <c r="J390" s="256"/>
      <c r="K390" s="256"/>
      <c r="L390" s="256"/>
      <c r="M390" s="256"/>
      <c r="N390" s="256"/>
      <c r="O390" s="256"/>
      <c r="P390" s="256"/>
      <c r="Q390" s="256"/>
    </row>
    <row r="391" spans="4:17" ht="15" customHeight="1">
      <c r="D391" s="256"/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/>
      <c r="P391" s="256"/>
      <c r="Q391" s="256"/>
    </row>
    <row r="392" spans="4:17" ht="15" customHeight="1">
      <c r="D392" s="256"/>
      <c r="E392" s="256"/>
      <c r="F392" s="256"/>
      <c r="G392" s="256"/>
      <c r="H392" s="256"/>
      <c r="I392" s="256"/>
      <c r="J392" s="256"/>
      <c r="K392" s="256"/>
      <c r="L392" s="256"/>
      <c r="M392" s="256"/>
      <c r="N392" s="256"/>
      <c r="O392" s="256"/>
      <c r="P392" s="256"/>
      <c r="Q392" s="256"/>
    </row>
    <row r="393" spans="4:17" ht="15" customHeight="1">
      <c r="D393" s="256"/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/>
      <c r="P393" s="256"/>
      <c r="Q393" s="256"/>
    </row>
    <row r="394" spans="4:17" ht="15" customHeight="1"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256"/>
      <c r="Q394" s="256"/>
    </row>
    <row r="395" spans="4:17" ht="15" customHeight="1"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6"/>
      <c r="Q395" s="256"/>
    </row>
    <row r="396" spans="4:17" ht="15" customHeight="1">
      <c r="D396" s="256"/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Q396" s="256"/>
    </row>
    <row r="397" spans="4:17" ht="15" customHeight="1"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Q397" s="256"/>
    </row>
    <row r="398" spans="4:17" ht="15" customHeight="1"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Q398" s="256"/>
    </row>
    <row r="399" spans="4:17" ht="15" customHeight="1">
      <c r="D399" s="256"/>
      <c r="E399" s="256"/>
      <c r="F399" s="256"/>
      <c r="G399" s="256"/>
      <c r="H399" s="256"/>
      <c r="I399" s="256"/>
      <c r="J399" s="256"/>
      <c r="K399" s="256"/>
      <c r="L399" s="256"/>
      <c r="M399" s="256"/>
      <c r="N399" s="256"/>
      <c r="O399" s="256"/>
      <c r="P399" s="256"/>
      <c r="Q399" s="256"/>
    </row>
    <row r="400" spans="4:17" ht="15" customHeight="1">
      <c r="D400" s="256"/>
      <c r="E400" s="256"/>
      <c r="F400" s="256"/>
      <c r="G400" s="256"/>
      <c r="H400" s="256"/>
      <c r="I400" s="256"/>
      <c r="J400" s="256"/>
      <c r="K400" s="256"/>
      <c r="L400" s="256"/>
      <c r="M400" s="256"/>
      <c r="N400" s="256"/>
      <c r="O400" s="256"/>
      <c r="P400" s="256"/>
      <c r="Q400" s="256"/>
    </row>
    <row r="401" spans="1:18" ht="15" customHeight="1">
      <c r="A401" s="65" t="s">
        <v>156</v>
      </c>
      <c r="D401" s="256"/>
      <c r="E401" s="256"/>
      <c r="F401" s="256"/>
      <c r="G401" s="256"/>
      <c r="H401" s="256"/>
      <c r="I401" s="256"/>
      <c r="J401" s="256"/>
      <c r="K401" s="256"/>
      <c r="L401" s="256"/>
      <c r="M401" s="256"/>
      <c r="N401" s="256"/>
      <c r="O401" s="256"/>
      <c r="P401" s="256"/>
      <c r="Q401" s="256"/>
    </row>
    <row r="402" spans="1:18" ht="15" customHeight="1"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Q402" s="256"/>
      <c r="R402" s="252"/>
    </row>
    <row r="403" spans="1:18" ht="15" customHeight="1">
      <c r="D403" s="256"/>
      <c r="E403" s="256"/>
      <c r="F403" s="256"/>
      <c r="G403" s="256"/>
      <c r="H403" s="256"/>
      <c r="I403" s="256"/>
      <c r="J403" s="256"/>
      <c r="K403" s="256"/>
      <c r="L403" s="255"/>
      <c r="M403" s="255"/>
      <c r="N403" s="255"/>
      <c r="O403" s="255"/>
      <c r="P403" s="255"/>
      <c r="Q403" s="256"/>
      <c r="R403" s="252"/>
    </row>
    <row r="404" spans="1:18" ht="15" customHeight="1">
      <c r="D404" s="256"/>
      <c r="E404" s="256"/>
      <c r="F404" s="256"/>
      <c r="G404" s="256"/>
      <c r="H404" s="256"/>
      <c r="I404" s="256"/>
      <c r="J404" s="256"/>
      <c r="K404" s="256"/>
      <c r="L404" s="255"/>
      <c r="M404" s="255" t="s">
        <v>156</v>
      </c>
      <c r="N404" s="255"/>
      <c r="O404" s="255"/>
      <c r="P404" s="255"/>
      <c r="Q404" s="256"/>
      <c r="R404" s="252"/>
    </row>
    <row r="405" spans="1:18" ht="15" customHeight="1">
      <c r="D405" s="256"/>
      <c r="E405" s="256"/>
      <c r="F405" s="256"/>
      <c r="G405" s="256"/>
      <c r="H405" s="256"/>
      <c r="I405" s="256"/>
      <c r="J405" s="256"/>
      <c r="K405" s="256"/>
      <c r="L405" s="255"/>
      <c r="M405" s="255"/>
      <c r="N405" s="255"/>
      <c r="O405" s="255"/>
      <c r="P405" s="255"/>
      <c r="Q405" s="256"/>
      <c r="R405" s="252"/>
    </row>
    <row r="406" spans="1:18" ht="15" customHeight="1">
      <c r="D406" s="256"/>
      <c r="E406" s="256"/>
      <c r="F406" s="256"/>
      <c r="G406" s="256"/>
      <c r="H406" s="256"/>
      <c r="I406" s="256"/>
      <c r="J406" s="256"/>
      <c r="K406" s="256"/>
      <c r="L406" s="255"/>
      <c r="M406" s="255" t="s">
        <v>160</v>
      </c>
      <c r="N406" s="255" t="s">
        <v>161</v>
      </c>
      <c r="O406" s="255" t="s">
        <v>162</v>
      </c>
      <c r="P406" s="255" t="s">
        <v>163</v>
      </c>
      <c r="Q406" s="256"/>
      <c r="R406" s="252"/>
    </row>
    <row r="407" spans="1:18" ht="15" customHeight="1">
      <c r="D407" s="256"/>
      <c r="E407" s="256"/>
      <c r="F407" s="256"/>
      <c r="G407" s="256"/>
      <c r="H407" s="256"/>
      <c r="I407" s="256"/>
      <c r="J407" s="256"/>
      <c r="K407" s="256"/>
      <c r="L407" s="260" t="s">
        <v>62</v>
      </c>
      <c r="M407" s="258">
        <v>0.33329999999999999</v>
      </c>
      <c r="N407" s="258">
        <v>0.33329999999999999</v>
      </c>
      <c r="O407" s="258">
        <v>0</v>
      </c>
      <c r="P407" s="258">
        <v>0.33329999999999999</v>
      </c>
      <c r="Q407" s="256"/>
      <c r="R407" s="252"/>
    </row>
    <row r="408" spans="1:18" ht="15" customHeight="1">
      <c r="D408" s="256"/>
      <c r="E408" s="256"/>
      <c r="F408" s="256"/>
      <c r="G408" s="256"/>
      <c r="H408" s="256"/>
      <c r="I408" s="256"/>
      <c r="J408" s="256"/>
      <c r="K408" s="256"/>
      <c r="L408" s="260" t="s">
        <v>63</v>
      </c>
      <c r="M408" s="258">
        <v>0</v>
      </c>
      <c r="N408" s="258">
        <v>0</v>
      </c>
      <c r="O408" s="258">
        <v>0</v>
      </c>
      <c r="P408" s="258">
        <v>0</v>
      </c>
      <c r="Q408" s="256"/>
      <c r="R408" s="252"/>
    </row>
    <row r="409" spans="1:18" ht="15" customHeight="1">
      <c r="D409" s="256"/>
      <c r="E409" s="256"/>
      <c r="F409" s="256"/>
      <c r="G409" s="256"/>
      <c r="H409" s="256"/>
      <c r="I409" s="256"/>
      <c r="J409" s="256"/>
      <c r="K409" s="256"/>
      <c r="L409" s="256"/>
      <c r="M409" s="256"/>
      <c r="N409" s="256"/>
      <c r="O409" s="256"/>
      <c r="P409" s="256"/>
      <c r="Q409" s="256"/>
      <c r="R409" s="252"/>
    </row>
    <row r="410" spans="1:18" ht="15" customHeight="1"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Q410" s="256"/>
      <c r="R410" s="252"/>
    </row>
    <row r="411" spans="1:18" ht="15" customHeight="1"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6"/>
      <c r="R411" s="252"/>
    </row>
    <row r="412" spans="1:18" ht="15" customHeight="1">
      <c r="D412" s="256"/>
      <c r="E412" s="256"/>
      <c r="F412" s="256"/>
      <c r="G412" s="256"/>
      <c r="H412" s="256"/>
      <c r="I412" s="256"/>
      <c r="J412" s="256"/>
      <c r="K412" s="256"/>
      <c r="L412" s="256"/>
      <c r="M412" s="256"/>
      <c r="N412" s="256"/>
      <c r="O412" s="256"/>
      <c r="P412" s="256"/>
      <c r="Q412" s="256"/>
    </row>
    <row r="413" spans="1:18" ht="15" customHeight="1">
      <c r="D413" s="256"/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/>
      <c r="P413" s="256"/>
      <c r="Q413" s="256"/>
    </row>
    <row r="414" spans="1:18" ht="15" customHeight="1"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Q414" s="256"/>
    </row>
    <row r="415" spans="1:18" ht="15" customHeight="1">
      <c r="D415" s="256"/>
      <c r="E415" s="256"/>
      <c r="F415" s="256"/>
      <c r="G415" s="256"/>
      <c r="H415" s="256"/>
      <c r="I415" s="256"/>
      <c r="J415" s="256"/>
      <c r="K415" s="256"/>
      <c r="L415" s="256"/>
      <c r="M415" s="256"/>
      <c r="N415" s="256"/>
      <c r="O415" s="256"/>
      <c r="P415" s="256"/>
      <c r="Q415" s="256"/>
    </row>
    <row r="416" spans="1:18" ht="15" customHeight="1">
      <c r="D416" s="256"/>
      <c r="E416" s="256"/>
      <c r="F416" s="256"/>
      <c r="G416" s="256"/>
      <c r="H416" s="256"/>
      <c r="I416" s="256"/>
      <c r="J416" s="256"/>
      <c r="K416" s="256"/>
      <c r="L416" s="256"/>
      <c r="M416" s="256"/>
      <c r="N416" s="256"/>
      <c r="O416" s="256"/>
      <c r="P416" s="256"/>
      <c r="Q416" s="256"/>
    </row>
    <row r="417" spans="1:18" ht="15" customHeight="1">
      <c r="D417" s="256"/>
      <c r="E417" s="256"/>
      <c r="F417" s="256"/>
      <c r="G417" s="256"/>
      <c r="H417" s="256"/>
      <c r="I417" s="256"/>
      <c r="J417" s="256"/>
      <c r="K417" s="256"/>
      <c r="L417" s="256"/>
      <c r="M417" s="256"/>
      <c r="N417" s="256"/>
      <c r="O417" s="256"/>
      <c r="P417" s="256"/>
      <c r="Q417" s="256"/>
    </row>
    <row r="418" spans="1:18" ht="15" customHeight="1">
      <c r="D418" s="256"/>
      <c r="E418" s="256"/>
      <c r="F418" s="256"/>
      <c r="G418" s="256"/>
      <c r="H418" s="256"/>
      <c r="I418" s="256"/>
      <c r="J418" s="256"/>
      <c r="K418" s="256"/>
      <c r="L418" s="256"/>
      <c r="M418" s="256"/>
      <c r="N418" s="256"/>
      <c r="O418" s="256"/>
      <c r="P418" s="256"/>
      <c r="Q418" s="256"/>
    </row>
    <row r="419" spans="1:18" ht="15" customHeight="1">
      <c r="D419" s="256"/>
      <c r="E419" s="256"/>
      <c r="F419" s="256"/>
      <c r="G419" s="256"/>
      <c r="H419" s="256"/>
      <c r="I419" s="256"/>
      <c r="J419" s="256"/>
      <c r="K419" s="256"/>
      <c r="L419" s="256"/>
      <c r="M419" s="256"/>
      <c r="N419" s="256"/>
      <c r="O419" s="256"/>
      <c r="P419" s="256"/>
      <c r="Q419" s="256"/>
    </row>
    <row r="420" spans="1:18" ht="15" customHeight="1">
      <c r="D420" s="256"/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256"/>
      <c r="Q420" s="256"/>
    </row>
    <row r="421" spans="1:18" ht="15" customHeight="1">
      <c r="D421" s="256"/>
      <c r="E421" s="256"/>
      <c r="F421" s="256"/>
      <c r="G421" s="256"/>
      <c r="H421" s="256"/>
      <c r="I421" s="256"/>
      <c r="J421" s="256"/>
      <c r="K421" s="256"/>
      <c r="L421" s="256"/>
      <c r="M421" s="256"/>
      <c r="N421" s="256"/>
      <c r="O421" s="256"/>
      <c r="P421" s="256"/>
      <c r="Q421" s="256"/>
    </row>
    <row r="422" spans="1:18" ht="15" customHeight="1"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Q422" s="256"/>
    </row>
    <row r="423" spans="1:18" ht="15" customHeight="1">
      <c r="A423" s="65" t="s">
        <v>164</v>
      </c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Q423" s="256"/>
    </row>
    <row r="424" spans="1:18" ht="15" customHeight="1">
      <c r="D424" s="256"/>
      <c r="E424" s="256"/>
      <c r="F424" s="256"/>
      <c r="G424" s="256"/>
      <c r="H424" s="256"/>
      <c r="I424" s="256"/>
      <c r="J424" s="256"/>
      <c r="K424" s="256"/>
      <c r="L424" s="255"/>
      <c r="M424" s="255"/>
      <c r="N424" s="255"/>
      <c r="O424" s="255"/>
      <c r="P424" s="255"/>
      <c r="Q424" s="255"/>
      <c r="R424" s="252"/>
    </row>
    <row r="425" spans="1:18" ht="15" customHeight="1">
      <c r="D425" s="256"/>
      <c r="E425" s="256"/>
      <c r="F425" s="256"/>
      <c r="G425" s="256"/>
      <c r="H425" s="256"/>
      <c r="I425" s="256"/>
      <c r="J425" s="256"/>
      <c r="K425" s="256"/>
      <c r="L425" s="255"/>
      <c r="M425" s="255" t="s">
        <v>164</v>
      </c>
      <c r="N425" s="255"/>
      <c r="O425" s="255"/>
      <c r="P425" s="255"/>
      <c r="Q425" s="255"/>
      <c r="R425" s="252"/>
    </row>
    <row r="426" spans="1:18" ht="15" customHeight="1">
      <c r="D426" s="256"/>
      <c r="E426" s="256"/>
      <c r="F426" s="256"/>
      <c r="G426" s="256"/>
      <c r="H426" s="256"/>
      <c r="I426" s="256"/>
      <c r="J426" s="256"/>
      <c r="K426" s="256"/>
      <c r="L426" s="255"/>
      <c r="M426" s="255"/>
      <c r="N426" s="255"/>
      <c r="O426" s="255"/>
      <c r="P426" s="255"/>
      <c r="Q426" s="255"/>
      <c r="R426" s="252"/>
    </row>
    <row r="427" spans="1:18" ht="15" customHeight="1">
      <c r="D427" s="256"/>
      <c r="E427" s="256"/>
      <c r="F427" s="256"/>
      <c r="G427" s="256"/>
      <c r="H427" s="256"/>
      <c r="I427" s="256"/>
      <c r="J427" s="256"/>
      <c r="K427" s="256"/>
      <c r="L427" s="255"/>
      <c r="M427" s="255" t="s">
        <v>80</v>
      </c>
      <c r="N427" s="255" t="s">
        <v>165</v>
      </c>
      <c r="O427" s="255" t="s">
        <v>166</v>
      </c>
      <c r="P427" s="255" t="s">
        <v>167</v>
      </c>
      <c r="Q427" s="255"/>
      <c r="R427" s="252"/>
    </row>
    <row r="428" spans="1:18">
      <c r="D428" s="256"/>
      <c r="E428" s="256"/>
      <c r="F428" s="256"/>
      <c r="G428" s="256"/>
      <c r="H428" s="256"/>
      <c r="I428" s="256"/>
      <c r="J428" s="256"/>
      <c r="K428" s="256"/>
      <c r="L428" s="260" t="s">
        <v>62</v>
      </c>
      <c r="M428" s="258">
        <v>0</v>
      </c>
      <c r="N428" s="258">
        <v>0.66669999999999996</v>
      </c>
      <c r="O428" s="258">
        <v>0.33329999999999999</v>
      </c>
      <c r="P428" s="258">
        <v>0</v>
      </c>
      <c r="Q428" s="255"/>
      <c r="R428" s="252"/>
    </row>
    <row r="429" spans="1:18">
      <c r="D429" s="256"/>
      <c r="E429" s="256"/>
      <c r="F429" s="256"/>
      <c r="G429" s="256"/>
      <c r="H429" s="256"/>
      <c r="I429" s="256"/>
      <c r="J429" s="256"/>
      <c r="K429" s="256"/>
      <c r="L429" s="260" t="s">
        <v>63</v>
      </c>
      <c r="M429" s="258">
        <v>0</v>
      </c>
      <c r="N429" s="258">
        <v>0</v>
      </c>
      <c r="O429" s="258">
        <v>0</v>
      </c>
      <c r="P429" s="258">
        <v>0</v>
      </c>
      <c r="Q429" s="255"/>
      <c r="R429" s="252"/>
    </row>
    <row r="430" spans="1:18">
      <c r="D430" s="256"/>
      <c r="E430" s="256"/>
      <c r="F430" s="256"/>
      <c r="G430" s="256"/>
      <c r="H430" s="256"/>
      <c r="I430" s="256"/>
      <c r="J430" s="256"/>
      <c r="K430" s="256"/>
      <c r="L430" s="255"/>
      <c r="M430" s="255"/>
      <c r="N430" s="255"/>
      <c r="O430" s="255"/>
      <c r="P430" s="255"/>
      <c r="Q430" s="255"/>
      <c r="R430" s="252"/>
    </row>
    <row r="431" spans="1:18">
      <c r="D431" s="256"/>
      <c r="E431" s="256"/>
      <c r="F431" s="256"/>
      <c r="G431" s="256"/>
      <c r="H431" s="256"/>
      <c r="I431" s="256"/>
      <c r="J431" s="256"/>
      <c r="K431" s="256"/>
      <c r="L431" s="255"/>
      <c r="M431" s="255"/>
      <c r="N431" s="255"/>
      <c r="O431" s="255"/>
      <c r="P431" s="255"/>
      <c r="Q431" s="255"/>
      <c r="R431" s="252"/>
    </row>
    <row r="432" spans="1:18">
      <c r="D432" s="256"/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2"/>
    </row>
    <row r="433" spans="1:19"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Q433" s="256"/>
      <c r="R433" s="252"/>
    </row>
    <row r="434" spans="1:19">
      <c r="D434" s="256"/>
      <c r="E434" s="256"/>
      <c r="F434" s="256"/>
      <c r="G434" s="256"/>
      <c r="H434" s="256"/>
      <c r="I434" s="256"/>
      <c r="J434" s="256"/>
      <c r="K434" s="256"/>
      <c r="L434" s="256"/>
      <c r="M434" s="256"/>
      <c r="N434" s="256"/>
      <c r="O434" s="256"/>
      <c r="P434" s="256"/>
      <c r="Q434" s="256"/>
      <c r="R434" s="252"/>
    </row>
    <row r="435" spans="1:19"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Q435" s="256"/>
    </row>
    <row r="436" spans="1:19">
      <c r="D436" s="256"/>
      <c r="E436" s="256"/>
      <c r="F436" s="256"/>
      <c r="G436" s="256"/>
      <c r="H436" s="256"/>
      <c r="I436" s="256"/>
      <c r="J436" s="256"/>
      <c r="K436" s="256"/>
      <c r="L436" s="256"/>
      <c r="M436" s="256"/>
      <c r="N436" s="256"/>
      <c r="O436" s="256"/>
      <c r="P436" s="256"/>
      <c r="Q436" s="256"/>
    </row>
    <row r="437" spans="1:19"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6"/>
      <c r="Q437" s="256"/>
    </row>
    <row r="438" spans="1:19">
      <c r="D438" s="256"/>
      <c r="E438" s="256"/>
      <c r="F438" s="256"/>
      <c r="G438" s="256"/>
      <c r="H438" s="256"/>
      <c r="I438" s="256"/>
      <c r="J438" s="256"/>
      <c r="K438" s="256"/>
      <c r="L438" s="256"/>
      <c r="M438" s="256"/>
      <c r="N438" s="256"/>
      <c r="O438" s="256"/>
      <c r="P438" s="256"/>
      <c r="Q438" s="256"/>
    </row>
    <row r="439" spans="1:19">
      <c r="D439" s="256"/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  <c r="O439" s="256"/>
      <c r="P439" s="256"/>
      <c r="Q439" s="256"/>
    </row>
    <row r="440" spans="1:19">
      <c r="D440" s="256"/>
      <c r="E440" s="256"/>
      <c r="F440" s="256"/>
      <c r="G440" s="256"/>
      <c r="H440" s="256"/>
      <c r="I440" s="256"/>
      <c r="J440" s="256"/>
      <c r="K440" s="256"/>
      <c r="L440" s="256"/>
      <c r="M440" s="256"/>
      <c r="N440" s="256"/>
      <c r="O440" s="256"/>
      <c r="P440" s="256"/>
      <c r="Q440" s="256"/>
    </row>
    <row r="441" spans="1:19"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Q441" s="256"/>
    </row>
    <row r="442" spans="1:19">
      <c r="D442" s="256"/>
      <c r="E442" s="256"/>
      <c r="F442" s="256"/>
      <c r="G442" s="256"/>
      <c r="H442" s="256"/>
      <c r="I442" s="256"/>
      <c r="J442" s="256"/>
      <c r="K442" s="256"/>
      <c r="L442" s="256"/>
      <c r="M442" s="256"/>
      <c r="N442" s="256"/>
      <c r="O442" s="256"/>
      <c r="P442" s="256"/>
      <c r="Q442" s="256"/>
    </row>
    <row r="443" spans="1:19">
      <c r="D443" s="256"/>
      <c r="E443" s="256"/>
      <c r="F443" s="256"/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Q443" s="256"/>
    </row>
    <row r="444" spans="1:19"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Q444" s="256"/>
    </row>
    <row r="445" spans="1:19"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Q445" s="256"/>
    </row>
    <row r="446" spans="1:19">
      <c r="D446" s="256"/>
      <c r="E446" s="256"/>
      <c r="F446" s="256"/>
      <c r="G446" s="256"/>
      <c r="H446" s="256"/>
      <c r="I446" s="256"/>
      <c r="J446" s="256"/>
      <c r="K446" s="256"/>
      <c r="L446" s="256"/>
      <c r="M446" s="256"/>
      <c r="N446" s="256"/>
      <c r="O446" s="256"/>
      <c r="P446" s="256"/>
      <c r="Q446" s="256"/>
    </row>
    <row r="447" spans="1:19">
      <c r="D447" s="256"/>
      <c r="E447" s="256"/>
      <c r="F447" s="256"/>
      <c r="G447" s="256"/>
      <c r="H447" s="256"/>
      <c r="I447" s="256"/>
      <c r="J447" s="256"/>
      <c r="K447" s="256"/>
      <c r="L447" s="255"/>
      <c r="M447" s="255"/>
      <c r="N447" s="255"/>
      <c r="O447" s="255"/>
      <c r="P447" s="255"/>
      <c r="Q447" s="256"/>
      <c r="R447" s="252"/>
      <c r="S447" s="252"/>
    </row>
    <row r="448" spans="1:19">
      <c r="A448" s="65" t="s">
        <v>213</v>
      </c>
      <c r="D448" s="256"/>
      <c r="E448" s="256"/>
      <c r="F448" s="256"/>
      <c r="G448" s="256"/>
      <c r="H448" s="256"/>
      <c r="I448" s="256"/>
      <c r="J448" s="256"/>
      <c r="K448" s="256"/>
      <c r="L448" s="255"/>
      <c r="M448" s="255"/>
      <c r="N448" s="255"/>
      <c r="O448" s="255"/>
      <c r="P448" s="255"/>
      <c r="Q448" s="256"/>
      <c r="R448" s="252"/>
      <c r="S448" s="252"/>
    </row>
    <row r="449" spans="4:19">
      <c r="D449" s="256"/>
      <c r="E449" s="256"/>
      <c r="F449" s="256"/>
      <c r="G449" s="256"/>
      <c r="H449" s="256"/>
      <c r="I449" s="256"/>
      <c r="J449" s="256"/>
      <c r="K449" s="256"/>
      <c r="L449" s="255"/>
      <c r="M449" s="255" t="s">
        <v>175</v>
      </c>
      <c r="N449" s="255"/>
      <c r="O449" s="255"/>
      <c r="P449" s="255"/>
      <c r="Q449" s="256"/>
      <c r="R449" s="252"/>
      <c r="S449" s="252"/>
    </row>
    <row r="450" spans="4:19">
      <c r="D450" s="256"/>
      <c r="E450" s="256"/>
      <c r="F450" s="256"/>
      <c r="G450" s="256"/>
      <c r="H450" s="256"/>
      <c r="I450" s="256"/>
      <c r="J450" s="256"/>
      <c r="K450" s="256"/>
      <c r="L450" s="255"/>
      <c r="M450" s="255"/>
      <c r="N450" s="255"/>
      <c r="O450" s="255"/>
      <c r="P450" s="255"/>
      <c r="Q450" s="256"/>
      <c r="R450" s="252"/>
      <c r="S450" s="252"/>
    </row>
    <row r="451" spans="4:19">
      <c r="D451" s="256"/>
      <c r="E451" s="256"/>
      <c r="F451" s="256"/>
      <c r="G451" s="256"/>
      <c r="H451" s="256"/>
      <c r="I451" s="256"/>
      <c r="J451" s="256"/>
      <c r="K451" s="256"/>
      <c r="L451" s="255"/>
      <c r="M451" s="255" t="s">
        <v>9</v>
      </c>
      <c r="N451" s="255" t="s">
        <v>177</v>
      </c>
      <c r="O451" s="255" t="s">
        <v>178</v>
      </c>
      <c r="P451" s="255"/>
      <c r="Q451" s="256"/>
      <c r="R451" s="252"/>
      <c r="S451" s="252"/>
    </row>
    <row r="452" spans="4:19">
      <c r="D452" s="256"/>
      <c r="E452" s="256"/>
      <c r="F452" s="256"/>
      <c r="G452" s="256"/>
      <c r="H452" s="256"/>
      <c r="I452" s="256"/>
      <c r="J452" s="256"/>
      <c r="K452" s="256"/>
      <c r="L452" s="260" t="s">
        <v>62</v>
      </c>
      <c r="M452" s="258">
        <v>0.16669999999999999</v>
      </c>
      <c r="N452" s="258">
        <v>0</v>
      </c>
      <c r="O452" s="258">
        <v>0.83330000000000004</v>
      </c>
      <c r="P452" s="255"/>
      <c r="Q452" s="256"/>
      <c r="R452" s="252"/>
      <c r="S452" s="252"/>
    </row>
    <row r="453" spans="4:19">
      <c r="D453" s="256"/>
      <c r="E453" s="256"/>
      <c r="F453" s="256"/>
      <c r="G453" s="256"/>
      <c r="H453" s="256"/>
      <c r="I453" s="256"/>
      <c r="J453" s="256"/>
      <c r="K453" s="256"/>
      <c r="L453" s="260" t="s">
        <v>63</v>
      </c>
      <c r="M453" s="258">
        <v>0.3846</v>
      </c>
      <c r="N453" s="258">
        <v>7.6899999999999996E-2</v>
      </c>
      <c r="O453" s="258">
        <v>0.53849999999999998</v>
      </c>
      <c r="P453" s="255"/>
      <c r="Q453" s="256"/>
      <c r="R453" s="252"/>
      <c r="S453" s="252"/>
    </row>
    <row r="454" spans="4:19">
      <c r="D454" s="256"/>
      <c r="E454" s="256"/>
      <c r="F454" s="256"/>
      <c r="G454" s="256"/>
      <c r="H454" s="256"/>
      <c r="I454" s="256"/>
      <c r="J454" s="256"/>
      <c r="K454" s="256"/>
      <c r="L454" s="255"/>
      <c r="M454" s="255"/>
      <c r="N454" s="255"/>
      <c r="O454" s="255"/>
      <c r="P454" s="255"/>
      <c r="Q454" s="256"/>
      <c r="R454" s="252"/>
      <c r="S454" s="252"/>
    </row>
    <row r="455" spans="4:19">
      <c r="D455" s="256"/>
      <c r="E455" s="256"/>
      <c r="F455" s="256"/>
      <c r="G455" s="256"/>
      <c r="H455" s="256"/>
      <c r="I455" s="256"/>
      <c r="J455" s="256"/>
      <c r="K455" s="256"/>
      <c r="L455" s="255"/>
      <c r="M455" s="255"/>
      <c r="N455" s="255"/>
      <c r="O455" s="255"/>
      <c r="P455" s="255"/>
      <c r="Q455" s="256"/>
    </row>
    <row r="456" spans="4:19">
      <c r="D456" s="256"/>
      <c r="E456" s="256"/>
      <c r="F456" s="256"/>
      <c r="G456" s="256"/>
      <c r="H456" s="256"/>
      <c r="I456" s="256"/>
      <c r="J456" s="256"/>
      <c r="K456" s="256"/>
      <c r="L456" s="255"/>
      <c r="M456" s="255"/>
      <c r="N456" s="255"/>
      <c r="O456" s="255"/>
      <c r="P456" s="255"/>
      <c r="Q456" s="256"/>
    </row>
    <row r="457" spans="4:19">
      <c r="D457" s="256"/>
      <c r="E457" s="256"/>
      <c r="F457" s="256"/>
      <c r="G457" s="256"/>
      <c r="H457" s="256"/>
      <c r="I457" s="256"/>
      <c r="J457" s="256"/>
      <c r="K457" s="256"/>
      <c r="L457" s="255"/>
      <c r="M457" s="255"/>
      <c r="N457" s="255"/>
      <c r="O457" s="255"/>
      <c r="P457" s="255"/>
      <c r="Q457" s="256"/>
    </row>
    <row r="458" spans="4:19"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6"/>
      <c r="Q458" s="256"/>
    </row>
    <row r="459" spans="4:19"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  <c r="O459" s="256"/>
      <c r="P459" s="256"/>
      <c r="Q459" s="256"/>
    </row>
    <row r="460" spans="4:19"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/>
      <c r="P460" s="256"/>
      <c r="Q460" s="256"/>
    </row>
    <row r="461" spans="4:19">
      <c r="D461" s="256"/>
      <c r="E461" s="256"/>
      <c r="F461" s="256"/>
      <c r="G461" s="256"/>
      <c r="H461" s="256"/>
      <c r="I461" s="256"/>
      <c r="J461" s="256"/>
      <c r="K461" s="256"/>
      <c r="L461" s="256"/>
      <c r="M461" s="256"/>
      <c r="N461" s="256"/>
      <c r="O461" s="256"/>
      <c r="P461" s="256"/>
      <c r="Q461" s="256"/>
    </row>
    <row r="462" spans="4:19">
      <c r="D462" s="256"/>
      <c r="E462" s="256"/>
      <c r="F462" s="256"/>
      <c r="G462" s="256"/>
      <c r="H462" s="256"/>
      <c r="I462" s="256"/>
      <c r="J462" s="256"/>
      <c r="K462" s="256"/>
      <c r="L462" s="256"/>
      <c r="M462" s="256"/>
      <c r="N462" s="256"/>
      <c r="O462" s="256"/>
      <c r="P462" s="256"/>
      <c r="Q462" s="256"/>
    </row>
    <row r="463" spans="4:19">
      <c r="D463" s="256"/>
      <c r="E463" s="256"/>
      <c r="F463" s="256"/>
      <c r="G463" s="256"/>
      <c r="H463" s="256"/>
      <c r="I463" s="256"/>
      <c r="J463" s="256"/>
      <c r="K463" s="256"/>
      <c r="L463" s="256"/>
      <c r="M463" s="256"/>
      <c r="N463" s="256"/>
      <c r="O463" s="256"/>
      <c r="P463" s="256"/>
      <c r="Q463" s="256"/>
    </row>
    <row r="464" spans="4:19">
      <c r="D464" s="256"/>
      <c r="E464" s="256"/>
      <c r="F464" s="256"/>
      <c r="G464" s="256"/>
      <c r="H464" s="256"/>
      <c r="I464" s="256"/>
      <c r="J464" s="256"/>
      <c r="K464" s="256"/>
      <c r="L464" s="256"/>
      <c r="M464" s="256"/>
      <c r="N464" s="256"/>
      <c r="O464" s="256"/>
      <c r="P464" s="256"/>
      <c r="Q464" s="256"/>
    </row>
    <row r="465" spans="1:17">
      <c r="D465" s="256"/>
      <c r="E465" s="256"/>
      <c r="F465" s="256"/>
      <c r="G465" s="256"/>
      <c r="H465" s="256"/>
      <c r="I465" s="256"/>
      <c r="J465" s="256"/>
      <c r="K465" s="256"/>
      <c r="L465" s="256"/>
      <c r="M465" s="256"/>
      <c r="N465" s="256"/>
      <c r="O465" s="256"/>
      <c r="P465" s="256"/>
      <c r="Q465" s="256"/>
    </row>
    <row r="466" spans="1:17">
      <c r="D466" s="256"/>
      <c r="E466" s="256"/>
      <c r="F466" s="256"/>
      <c r="G466" s="256"/>
      <c r="H466" s="256"/>
      <c r="I466" s="256"/>
      <c r="J466" s="256"/>
      <c r="K466" s="256"/>
      <c r="L466" s="256"/>
      <c r="M466" s="256"/>
      <c r="N466" s="256"/>
      <c r="O466" s="256"/>
      <c r="P466" s="256"/>
      <c r="Q466" s="256"/>
    </row>
    <row r="467" spans="1:17">
      <c r="D467" s="256"/>
      <c r="E467" s="256"/>
      <c r="F467" s="256"/>
      <c r="G467" s="256"/>
      <c r="H467" s="256"/>
      <c r="I467" s="256"/>
      <c r="J467" s="256"/>
      <c r="K467" s="256"/>
      <c r="L467" s="256"/>
      <c r="M467" s="256"/>
      <c r="N467" s="256"/>
      <c r="O467" s="256"/>
      <c r="P467" s="256"/>
      <c r="Q467" s="256"/>
    </row>
    <row r="468" spans="1:17">
      <c r="D468" s="256"/>
      <c r="E468" s="256"/>
      <c r="F468" s="256"/>
      <c r="G468" s="256"/>
      <c r="H468" s="256"/>
      <c r="I468" s="256"/>
      <c r="J468" s="256"/>
      <c r="K468" s="256"/>
      <c r="L468" s="256"/>
      <c r="M468" s="256"/>
      <c r="N468" s="256"/>
      <c r="O468" s="256"/>
      <c r="P468" s="256"/>
      <c r="Q468" s="256"/>
    </row>
    <row r="469" spans="1:17">
      <c r="D469" s="256"/>
      <c r="E469" s="256"/>
      <c r="F469" s="256"/>
      <c r="G469" s="256"/>
      <c r="H469" s="256"/>
      <c r="I469" s="256"/>
      <c r="J469" s="256"/>
      <c r="K469" s="256"/>
      <c r="L469" s="256"/>
      <c r="M469" s="256"/>
      <c r="N469" s="256"/>
      <c r="O469" s="256"/>
      <c r="P469" s="256"/>
      <c r="Q469" s="256"/>
    </row>
    <row r="470" spans="1:17"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6"/>
      <c r="P470" s="256"/>
      <c r="Q470" s="256"/>
    </row>
    <row r="471" spans="1:17">
      <c r="D471" s="256"/>
      <c r="E471" s="256"/>
      <c r="F471" s="256"/>
      <c r="G471" s="256"/>
      <c r="H471" s="256"/>
      <c r="I471" s="256"/>
      <c r="J471" s="256"/>
      <c r="K471" s="256"/>
      <c r="L471" s="256"/>
      <c r="M471" s="256"/>
      <c r="N471" s="256"/>
      <c r="O471" s="256"/>
      <c r="P471" s="256"/>
      <c r="Q471" s="256"/>
    </row>
    <row r="472" spans="1:17">
      <c r="D472" s="256"/>
      <c r="E472" s="256"/>
      <c r="F472" s="256"/>
      <c r="G472" s="256"/>
      <c r="H472" s="256"/>
      <c r="I472" s="256"/>
      <c r="J472" s="256"/>
      <c r="K472" s="256"/>
      <c r="L472" s="256"/>
      <c r="M472" s="256"/>
      <c r="N472" s="256"/>
      <c r="O472" s="256"/>
      <c r="P472" s="256"/>
      <c r="Q472" s="256"/>
    </row>
    <row r="473" spans="1:17">
      <c r="A473" s="65" t="s">
        <v>214</v>
      </c>
      <c r="D473" s="256"/>
      <c r="E473" s="256"/>
      <c r="F473" s="256"/>
      <c r="G473" s="256"/>
      <c r="H473" s="256"/>
      <c r="I473" s="256"/>
      <c r="J473" s="256"/>
      <c r="K473" s="256"/>
      <c r="L473" s="256"/>
      <c r="M473" s="256"/>
      <c r="N473" s="256"/>
      <c r="O473" s="256"/>
      <c r="P473" s="256"/>
      <c r="Q473" s="256"/>
    </row>
    <row r="474" spans="1:17">
      <c r="D474" s="256"/>
      <c r="E474" s="256"/>
      <c r="F474" s="256"/>
      <c r="G474" s="256"/>
      <c r="H474" s="256"/>
      <c r="I474" s="255"/>
      <c r="J474" s="255"/>
      <c r="K474" s="255"/>
      <c r="L474" s="255"/>
      <c r="M474" s="255"/>
      <c r="N474" s="255"/>
      <c r="O474" s="255"/>
      <c r="P474" s="255"/>
      <c r="Q474" s="256"/>
    </row>
    <row r="475" spans="1:17">
      <c r="D475" s="256"/>
      <c r="E475" s="256"/>
      <c r="F475" s="256"/>
      <c r="G475" s="256"/>
      <c r="H475" s="256"/>
      <c r="I475" s="255"/>
      <c r="J475" s="255"/>
      <c r="K475" s="255"/>
      <c r="L475" s="255" t="s">
        <v>176</v>
      </c>
      <c r="M475" s="255"/>
      <c r="N475" s="255"/>
      <c r="O475" s="255"/>
      <c r="P475" s="255"/>
      <c r="Q475" s="256"/>
    </row>
    <row r="476" spans="1:17">
      <c r="D476" s="256"/>
      <c r="E476" s="256"/>
      <c r="F476" s="256"/>
      <c r="G476" s="256"/>
      <c r="H476" s="256"/>
      <c r="I476" s="255"/>
      <c r="J476" s="255"/>
      <c r="K476" s="255"/>
      <c r="L476" s="255"/>
      <c r="M476" s="255"/>
      <c r="N476" s="255"/>
      <c r="O476" s="255"/>
      <c r="P476" s="255"/>
      <c r="Q476" s="256"/>
    </row>
    <row r="477" spans="1:17">
      <c r="D477" s="256"/>
      <c r="E477" s="256"/>
      <c r="F477" s="256"/>
      <c r="G477" s="256"/>
      <c r="H477" s="256"/>
      <c r="I477" s="255"/>
      <c r="J477" s="255"/>
      <c r="K477" s="255"/>
      <c r="L477" s="255" t="s">
        <v>9</v>
      </c>
      <c r="M477" s="255" t="s">
        <v>179</v>
      </c>
      <c r="N477" s="255" t="s">
        <v>180</v>
      </c>
      <c r="O477" s="255"/>
      <c r="P477" s="255"/>
      <c r="Q477" s="256"/>
    </row>
    <row r="478" spans="1:17">
      <c r="D478" s="256"/>
      <c r="E478" s="256"/>
      <c r="F478" s="256"/>
      <c r="G478" s="256"/>
      <c r="H478" s="256"/>
      <c r="I478" s="255"/>
      <c r="J478" s="255"/>
      <c r="K478" s="260" t="s">
        <v>62</v>
      </c>
      <c r="L478" s="258">
        <v>0.5</v>
      </c>
      <c r="M478" s="258">
        <v>0</v>
      </c>
      <c r="N478" s="258">
        <v>0.5</v>
      </c>
      <c r="O478" s="255"/>
      <c r="P478" s="255"/>
      <c r="Q478" s="256"/>
    </row>
    <row r="479" spans="1:17">
      <c r="D479" s="256"/>
      <c r="E479" s="256"/>
      <c r="F479" s="256"/>
      <c r="G479" s="256"/>
      <c r="H479" s="256"/>
      <c r="I479" s="255"/>
      <c r="J479" s="255"/>
      <c r="K479" s="260" t="s">
        <v>63</v>
      </c>
      <c r="L479" s="258">
        <v>0.78569999999999995</v>
      </c>
      <c r="M479" s="258">
        <v>0</v>
      </c>
      <c r="N479" s="258">
        <v>0.21429999999999999</v>
      </c>
      <c r="O479" s="255"/>
      <c r="P479" s="255"/>
      <c r="Q479" s="256"/>
    </row>
    <row r="480" spans="1:17">
      <c r="D480" s="256"/>
      <c r="E480" s="256"/>
      <c r="F480" s="256"/>
      <c r="G480" s="256"/>
      <c r="H480" s="256"/>
      <c r="I480" s="255"/>
      <c r="J480" s="255"/>
      <c r="K480" s="255"/>
      <c r="L480" s="255"/>
      <c r="M480" s="255"/>
      <c r="N480" s="255"/>
      <c r="O480" s="255"/>
      <c r="P480" s="255"/>
      <c r="Q480" s="256"/>
    </row>
    <row r="481" spans="4:17">
      <c r="D481" s="256"/>
      <c r="E481" s="256"/>
      <c r="F481" s="256"/>
      <c r="G481" s="256"/>
      <c r="H481" s="256"/>
      <c r="I481" s="255"/>
      <c r="J481" s="255"/>
      <c r="K481" s="255"/>
      <c r="L481" s="255"/>
      <c r="M481" s="255"/>
      <c r="N481" s="255"/>
      <c r="O481" s="255"/>
      <c r="P481" s="255"/>
      <c r="Q481" s="256"/>
    </row>
    <row r="482" spans="4:17">
      <c r="D482" s="256"/>
      <c r="E482" s="256"/>
      <c r="F482" s="256"/>
      <c r="G482" s="256"/>
      <c r="H482" s="256"/>
      <c r="I482" s="255"/>
      <c r="J482" s="255"/>
      <c r="K482" s="255"/>
      <c r="L482" s="255"/>
      <c r="M482" s="255"/>
      <c r="N482" s="255"/>
      <c r="O482" s="255"/>
      <c r="P482" s="255"/>
      <c r="Q482" s="256"/>
    </row>
    <row r="483" spans="4:17">
      <c r="D483" s="256"/>
      <c r="E483" s="256"/>
      <c r="F483" s="256"/>
      <c r="G483" s="256"/>
      <c r="H483" s="256"/>
      <c r="I483" s="256"/>
      <c r="J483" s="256"/>
      <c r="K483" s="256"/>
      <c r="L483" s="256"/>
      <c r="M483" s="256"/>
      <c r="N483" s="256"/>
      <c r="O483" s="256"/>
      <c r="P483" s="256"/>
      <c r="Q483" s="256"/>
    </row>
    <row r="484" spans="4:17">
      <c r="D484" s="256"/>
      <c r="E484" s="256"/>
      <c r="F484" s="256"/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Q484" s="256"/>
    </row>
    <row r="485" spans="4:17">
      <c r="D485" s="256"/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Q485" s="256"/>
    </row>
    <row r="486" spans="4:17">
      <c r="D486" s="256"/>
      <c r="E486" s="256"/>
      <c r="F486" s="256"/>
      <c r="G486" s="256"/>
      <c r="H486" s="256"/>
      <c r="I486" s="256"/>
      <c r="J486" s="256"/>
      <c r="K486" s="256"/>
      <c r="L486" s="256"/>
      <c r="M486" s="256"/>
      <c r="N486" s="256"/>
      <c r="O486" s="256"/>
      <c r="P486" s="256"/>
      <c r="Q486" s="256"/>
    </row>
    <row r="487" spans="4:17">
      <c r="D487" s="256"/>
      <c r="E487" s="256"/>
      <c r="F487" s="256"/>
      <c r="G487" s="256"/>
      <c r="H487" s="256"/>
      <c r="I487" s="256"/>
      <c r="J487" s="256"/>
      <c r="K487" s="256"/>
      <c r="L487" s="256"/>
      <c r="M487" s="256"/>
      <c r="N487" s="256"/>
      <c r="O487" s="256"/>
      <c r="P487" s="256"/>
      <c r="Q487" s="256"/>
    </row>
    <row r="488" spans="4:17">
      <c r="D488" s="256"/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/>
      <c r="P488" s="256"/>
      <c r="Q488" s="256"/>
    </row>
    <row r="489" spans="4:17">
      <c r="D489" s="256"/>
      <c r="E489" s="256"/>
      <c r="F489" s="256"/>
      <c r="G489" s="256"/>
      <c r="H489" s="256"/>
      <c r="I489" s="256"/>
      <c r="J489" s="256"/>
      <c r="K489" s="256"/>
      <c r="L489" s="256"/>
      <c r="M489" s="256"/>
      <c r="N489" s="256"/>
      <c r="O489" s="256"/>
      <c r="P489" s="256"/>
      <c r="Q489" s="256"/>
    </row>
    <row r="490" spans="4:17">
      <c r="D490" s="256"/>
      <c r="E490" s="256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Q490" s="256"/>
    </row>
    <row r="491" spans="4:17">
      <c r="D491" s="256"/>
      <c r="E491" s="256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Q491" s="256"/>
    </row>
    <row r="492" spans="4:17"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Q492" s="256"/>
    </row>
    <row r="493" spans="4:17">
      <c r="D493" s="256"/>
      <c r="E493" s="256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Q493" s="256"/>
    </row>
    <row r="494" spans="4:17">
      <c r="D494" s="256"/>
      <c r="E494" s="256"/>
      <c r="F494" s="256"/>
      <c r="G494" s="256"/>
      <c r="H494" s="256"/>
      <c r="I494" s="256"/>
      <c r="J494" s="256"/>
      <c r="K494" s="256"/>
      <c r="L494" s="256"/>
      <c r="M494" s="256"/>
      <c r="N494" s="256"/>
      <c r="O494" s="256"/>
      <c r="P494" s="256"/>
      <c r="Q494" s="256"/>
    </row>
    <row r="495" spans="4:17">
      <c r="D495" s="256"/>
      <c r="E495" s="256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Q495" s="256"/>
    </row>
    <row r="496" spans="4:17">
      <c r="D496" s="256"/>
      <c r="E496" s="256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/>
      <c r="P496" s="256"/>
      <c r="Q496" s="256"/>
    </row>
    <row r="497" spans="4:17">
      <c r="D497" s="256"/>
      <c r="E497" s="256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/>
      <c r="P497" s="256"/>
      <c r="Q497" s="256"/>
    </row>
    <row r="498" spans="4:17">
      <c r="D498" s="256"/>
      <c r="E498" s="256"/>
      <c r="F498" s="256"/>
      <c r="G498" s="256"/>
      <c r="H498" s="256"/>
      <c r="I498" s="256"/>
      <c r="J498" s="256"/>
      <c r="K498" s="256"/>
      <c r="L498" s="256"/>
      <c r="M498" s="256"/>
      <c r="N498" s="256"/>
      <c r="O498" s="256"/>
      <c r="P498" s="256"/>
      <c r="Q498" s="256"/>
    </row>
    <row r="499" spans="4:17">
      <c r="D499" s="256"/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/>
      <c r="P499" s="256"/>
      <c r="Q499" s="256"/>
    </row>
    <row r="500" spans="4:17">
      <c r="D500" s="256"/>
      <c r="E500" s="256"/>
      <c r="F500" s="256"/>
      <c r="G500" s="256"/>
      <c r="H500" s="256"/>
      <c r="I500" s="256"/>
      <c r="J500" s="256"/>
      <c r="K500" s="256"/>
      <c r="L500" s="256"/>
      <c r="M500" s="256"/>
      <c r="N500" s="256"/>
      <c r="O500" s="256"/>
      <c r="P500" s="256"/>
      <c r="Q500" s="256"/>
    </row>
    <row r="501" spans="4:17">
      <c r="D501" s="256"/>
      <c r="E501" s="256"/>
      <c r="F501" s="256"/>
      <c r="G501" s="256"/>
      <c r="H501" s="256"/>
      <c r="I501" s="256"/>
      <c r="J501" s="256"/>
      <c r="K501" s="256"/>
      <c r="L501" s="256"/>
      <c r="M501" s="256"/>
      <c r="N501" s="256"/>
      <c r="O501" s="256"/>
      <c r="P501" s="256"/>
      <c r="Q501" s="256"/>
    </row>
    <row r="502" spans="4:17">
      <c r="D502" s="256"/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  <c r="O502" s="256"/>
      <c r="P502" s="256"/>
      <c r="Q502" s="256"/>
    </row>
    <row r="503" spans="4:17">
      <c r="D503" s="256"/>
      <c r="E503" s="256"/>
      <c r="F503" s="256"/>
      <c r="G503" s="256"/>
      <c r="H503" s="256"/>
      <c r="I503" s="256"/>
      <c r="J503" s="256"/>
      <c r="K503" s="256"/>
      <c r="L503" s="256"/>
      <c r="M503" s="256"/>
      <c r="N503" s="256"/>
      <c r="O503" s="256"/>
      <c r="P503" s="256"/>
      <c r="Q503" s="256"/>
    </row>
    <row r="504" spans="4:17">
      <c r="D504" s="256"/>
      <c r="E504" s="256"/>
      <c r="F504" s="256"/>
      <c r="G504" s="256"/>
      <c r="H504" s="256"/>
      <c r="I504" s="256"/>
      <c r="J504" s="256"/>
      <c r="K504" s="256"/>
      <c r="L504" s="256"/>
      <c r="M504" s="256"/>
      <c r="N504" s="256"/>
      <c r="O504" s="256"/>
      <c r="P504" s="256"/>
      <c r="Q504" s="256"/>
    </row>
    <row r="505" spans="4:17">
      <c r="D505" s="256"/>
      <c r="E505" s="256"/>
      <c r="F505" s="256"/>
      <c r="G505" s="256"/>
      <c r="H505" s="256"/>
      <c r="I505" s="256"/>
      <c r="J505" s="256"/>
      <c r="K505" s="256"/>
      <c r="L505" s="256"/>
      <c r="M505" s="256"/>
      <c r="N505" s="256"/>
      <c r="O505" s="256"/>
      <c r="P505" s="256"/>
      <c r="Q505" s="256"/>
    </row>
    <row r="506" spans="4:17">
      <c r="D506" s="256"/>
      <c r="E506" s="256"/>
      <c r="F506" s="256"/>
      <c r="G506" s="256"/>
      <c r="H506" s="256"/>
      <c r="I506" s="256"/>
      <c r="J506" s="256"/>
      <c r="K506" s="256"/>
      <c r="L506" s="256"/>
      <c r="M506" s="256"/>
      <c r="N506" s="256"/>
      <c r="O506" s="256"/>
      <c r="P506" s="256"/>
      <c r="Q506" s="256"/>
    </row>
    <row r="507" spans="4:17">
      <c r="D507" s="256"/>
      <c r="E507" s="256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/>
      <c r="P507" s="256"/>
      <c r="Q507" s="256"/>
    </row>
    <row r="508" spans="4:17">
      <c r="D508" s="256"/>
      <c r="E508" s="256"/>
      <c r="F508" s="256"/>
      <c r="G508" s="256"/>
      <c r="H508" s="256"/>
      <c r="I508" s="256"/>
      <c r="J508" s="256"/>
      <c r="K508" s="256"/>
      <c r="L508" s="256"/>
      <c r="M508" s="256"/>
      <c r="N508" s="256"/>
      <c r="O508" s="256"/>
      <c r="P508" s="256"/>
      <c r="Q508" s="256"/>
    </row>
    <row r="509" spans="4:17">
      <c r="D509" s="256"/>
      <c r="E509" s="256"/>
      <c r="F509" s="256"/>
      <c r="G509" s="256"/>
      <c r="H509" s="256"/>
      <c r="I509" s="256"/>
      <c r="J509" s="256"/>
      <c r="K509" s="256"/>
      <c r="L509" s="256"/>
      <c r="M509" s="256"/>
      <c r="N509" s="256"/>
      <c r="O509" s="256"/>
      <c r="P509" s="256"/>
      <c r="Q509" s="256"/>
    </row>
    <row r="510" spans="4:17">
      <c r="D510" s="256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6"/>
    </row>
    <row r="511" spans="4:17">
      <c r="D511" s="256"/>
      <c r="E511" s="256"/>
      <c r="F511" s="256"/>
      <c r="G511" s="256"/>
      <c r="H511" s="256"/>
      <c r="I511" s="256"/>
      <c r="J511" s="256"/>
      <c r="K511" s="256"/>
      <c r="L511" s="256"/>
      <c r="M511" s="256"/>
      <c r="N511" s="256"/>
      <c r="O511" s="256"/>
      <c r="P511" s="256"/>
      <c r="Q511" s="256"/>
    </row>
    <row r="512" spans="4:17">
      <c r="D512" s="256"/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P512" s="256"/>
      <c r="Q512" s="256"/>
    </row>
    <row r="513" spans="4:17">
      <c r="D513" s="256"/>
      <c r="E513" s="256"/>
      <c r="F513" s="256"/>
      <c r="G513" s="256"/>
      <c r="H513" s="256"/>
      <c r="I513" s="256"/>
      <c r="J513" s="256"/>
      <c r="K513" s="256"/>
      <c r="L513" s="256"/>
      <c r="M513" s="256"/>
      <c r="N513" s="256"/>
      <c r="O513" s="256"/>
      <c r="P513" s="256"/>
      <c r="Q513" s="256"/>
    </row>
    <row r="514" spans="4:17"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6"/>
      <c r="P514" s="256"/>
      <c r="Q514" s="256"/>
    </row>
    <row r="515" spans="4:17">
      <c r="D515" s="256"/>
      <c r="E515" s="256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/>
      <c r="P515" s="256"/>
      <c r="Q515" s="256"/>
    </row>
    <row r="516" spans="4:17"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  <c r="P516" s="256"/>
      <c r="Q516" s="256"/>
    </row>
    <row r="517" spans="4:17">
      <c r="D517" s="256"/>
      <c r="E517" s="256"/>
      <c r="F517" s="256"/>
      <c r="G517" s="256"/>
      <c r="H517" s="256"/>
      <c r="I517" s="256"/>
      <c r="J517" s="256"/>
      <c r="K517" s="256"/>
      <c r="L517" s="256"/>
      <c r="M517" s="256"/>
      <c r="N517" s="256"/>
      <c r="O517" s="256"/>
      <c r="P517" s="256"/>
      <c r="Q517" s="256"/>
    </row>
    <row r="518" spans="4:17">
      <c r="D518" s="256"/>
      <c r="E518" s="256"/>
      <c r="F518" s="256"/>
      <c r="G518" s="256"/>
      <c r="H518" s="256"/>
      <c r="I518" s="256"/>
      <c r="J518" s="256"/>
      <c r="K518" s="256"/>
      <c r="L518" s="256"/>
      <c r="M518" s="256"/>
      <c r="N518" s="256"/>
      <c r="O518" s="256"/>
      <c r="P518" s="256"/>
      <c r="Q518" s="256"/>
    </row>
    <row r="519" spans="4:17">
      <c r="D519" s="256"/>
      <c r="E519" s="256"/>
      <c r="F519" s="256"/>
      <c r="G519" s="256"/>
      <c r="H519" s="256"/>
      <c r="I519" s="256"/>
      <c r="J519" s="256"/>
      <c r="K519" s="256"/>
      <c r="L519" s="256"/>
      <c r="M519" s="256"/>
      <c r="N519" s="256"/>
      <c r="O519" s="256"/>
      <c r="P519" s="256"/>
      <c r="Q519" s="256"/>
    </row>
    <row r="520" spans="4:17">
      <c r="D520" s="256"/>
      <c r="E520" s="256"/>
      <c r="F520" s="256"/>
      <c r="G520" s="256"/>
      <c r="H520" s="256"/>
      <c r="I520" s="256"/>
      <c r="J520" s="256"/>
      <c r="K520" s="256"/>
      <c r="L520" s="256"/>
      <c r="M520" s="256"/>
      <c r="N520" s="256"/>
      <c r="O520" s="256"/>
      <c r="P520" s="256"/>
      <c r="Q520" s="256"/>
    </row>
    <row r="521" spans="4:17">
      <c r="D521" s="256"/>
      <c r="E521" s="256"/>
      <c r="F521" s="256"/>
      <c r="G521" s="256"/>
      <c r="H521" s="256"/>
      <c r="I521" s="256"/>
      <c r="J521" s="256"/>
      <c r="K521" s="256"/>
      <c r="L521" s="256"/>
      <c r="M521" s="256"/>
      <c r="N521" s="256"/>
      <c r="O521" s="256"/>
      <c r="P521" s="256"/>
      <c r="Q521" s="256"/>
    </row>
    <row r="522" spans="4:17">
      <c r="D522" s="256"/>
      <c r="E522" s="256"/>
      <c r="F522" s="256"/>
      <c r="G522" s="256"/>
      <c r="H522" s="256"/>
      <c r="I522" s="256"/>
      <c r="J522" s="256"/>
      <c r="K522" s="256"/>
      <c r="L522" s="256"/>
      <c r="M522" s="256"/>
      <c r="N522" s="256"/>
      <c r="O522" s="256"/>
      <c r="P522" s="256"/>
      <c r="Q522" s="256"/>
    </row>
    <row r="523" spans="4:17">
      <c r="D523" s="256"/>
      <c r="E523" s="256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P523" s="256"/>
      <c r="Q523" s="256"/>
    </row>
    <row r="524" spans="4:17">
      <c r="D524" s="256"/>
      <c r="E524" s="256"/>
      <c r="F524" s="256"/>
      <c r="G524" s="256"/>
      <c r="H524" s="256"/>
      <c r="I524" s="256"/>
      <c r="J524" s="256"/>
      <c r="K524" s="256"/>
      <c r="L524" s="256"/>
      <c r="M524" s="256"/>
      <c r="N524" s="256"/>
      <c r="O524" s="256"/>
      <c r="P524" s="256"/>
      <c r="Q524" s="256"/>
    </row>
    <row r="525" spans="4:17">
      <c r="D525" s="256"/>
      <c r="E525" s="256"/>
      <c r="F525" s="256"/>
      <c r="G525" s="256"/>
      <c r="H525" s="256"/>
      <c r="I525" s="256"/>
      <c r="J525" s="256"/>
      <c r="K525" s="256"/>
      <c r="L525" s="256"/>
      <c r="M525" s="256"/>
      <c r="N525" s="256"/>
      <c r="O525" s="256"/>
      <c r="P525" s="256"/>
      <c r="Q525" s="256"/>
    </row>
    <row r="526" spans="4:17">
      <c r="D526" s="256"/>
      <c r="E526" s="256"/>
      <c r="F526" s="256"/>
      <c r="G526" s="256"/>
      <c r="H526" s="256"/>
      <c r="I526" s="256"/>
      <c r="J526" s="256"/>
      <c r="K526" s="256"/>
      <c r="L526" s="256"/>
      <c r="M526" s="256"/>
      <c r="N526" s="256"/>
      <c r="O526" s="256"/>
      <c r="P526" s="256"/>
      <c r="Q526" s="256"/>
    </row>
    <row r="527" spans="4:17"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6"/>
      <c r="Q527" s="256"/>
    </row>
    <row r="528" spans="4:17">
      <c r="D528" s="256"/>
      <c r="E528" s="256"/>
      <c r="F528" s="256"/>
      <c r="G528" s="256"/>
      <c r="H528" s="256"/>
      <c r="I528" s="256"/>
      <c r="J528" s="256"/>
      <c r="K528" s="256"/>
      <c r="L528" s="256"/>
      <c r="M528" s="256"/>
      <c r="N528" s="256"/>
      <c r="O528" s="256"/>
      <c r="P528" s="256"/>
      <c r="Q528" s="256"/>
    </row>
    <row r="529" spans="4:17">
      <c r="D529" s="256"/>
      <c r="E529" s="256"/>
      <c r="F529" s="256"/>
      <c r="G529" s="256"/>
      <c r="H529" s="256"/>
      <c r="I529" s="256"/>
      <c r="J529" s="256"/>
      <c r="K529" s="256"/>
      <c r="L529" s="256"/>
      <c r="M529" s="256"/>
      <c r="N529" s="256"/>
      <c r="O529" s="256"/>
      <c r="P529" s="256"/>
      <c r="Q529" s="256"/>
    </row>
    <row r="530" spans="4:17">
      <c r="D530" s="256"/>
      <c r="E530" s="256"/>
      <c r="F530" s="256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Q530" s="256"/>
    </row>
    <row r="531" spans="4:17">
      <c r="D531" s="256"/>
      <c r="E531" s="256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</row>
    <row r="532" spans="4:17">
      <c r="D532" s="256"/>
      <c r="E532" s="256"/>
      <c r="F532" s="256"/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Q532" s="256"/>
    </row>
    <row r="533" spans="4:17">
      <c r="D533" s="256"/>
      <c r="E533" s="256"/>
      <c r="F533" s="256"/>
      <c r="G533" s="256"/>
      <c r="H533" s="256"/>
      <c r="I533" s="256"/>
      <c r="J533" s="256"/>
      <c r="K533" s="256"/>
      <c r="L533" s="256"/>
      <c r="M533" s="256"/>
      <c r="N533" s="256"/>
      <c r="O533" s="256"/>
      <c r="P533" s="256"/>
      <c r="Q533" s="256"/>
    </row>
    <row r="534" spans="4:17">
      <c r="D534" s="256"/>
      <c r="E534" s="256"/>
      <c r="F534" s="256"/>
      <c r="G534" s="256"/>
      <c r="H534" s="256"/>
      <c r="I534" s="256"/>
      <c r="J534" s="256"/>
      <c r="K534" s="256"/>
      <c r="L534" s="256"/>
      <c r="M534" s="256"/>
      <c r="N534" s="256"/>
      <c r="O534" s="256"/>
      <c r="P534" s="256"/>
      <c r="Q534" s="256"/>
    </row>
    <row r="535" spans="4:17">
      <c r="D535" s="256"/>
      <c r="E535" s="256"/>
      <c r="F535" s="256"/>
      <c r="G535" s="256"/>
      <c r="H535" s="256"/>
      <c r="I535" s="256"/>
      <c r="J535" s="256"/>
      <c r="K535" s="256"/>
      <c r="L535" s="256"/>
      <c r="M535" s="256"/>
      <c r="N535" s="256"/>
      <c r="O535" s="256"/>
      <c r="P535" s="256"/>
      <c r="Q535" s="256"/>
    </row>
    <row r="536" spans="4:17"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6"/>
      <c r="P536" s="256"/>
      <c r="Q536" s="256"/>
    </row>
    <row r="537" spans="4:17">
      <c r="D537" s="256"/>
      <c r="E537" s="256"/>
      <c r="F537" s="256"/>
      <c r="G537" s="256"/>
      <c r="H537" s="256"/>
      <c r="I537" s="256"/>
      <c r="J537" s="256"/>
      <c r="K537" s="256"/>
      <c r="L537" s="256"/>
      <c r="M537" s="256"/>
      <c r="N537" s="256"/>
      <c r="O537" s="256"/>
      <c r="P537" s="256"/>
      <c r="Q537" s="256"/>
    </row>
    <row r="538" spans="4:17">
      <c r="D538" s="256"/>
      <c r="E538" s="256"/>
      <c r="F538" s="256"/>
      <c r="G538" s="256"/>
      <c r="H538" s="256"/>
      <c r="I538" s="256"/>
      <c r="J538" s="256"/>
      <c r="K538" s="256"/>
      <c r="L538" s="256"/>
      <c r="M538" s="256"/>
      <c r="N538" s="256"/>
      <c r="O538" s="256"/>
      <c r="P538" s="256"/>
      <c r="Q538" s="256"/>
    </row>
    <row r="539" spans="4:17">
      <c r="D539" s="256"/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/>
      <c r="P539" s="256"/>
      <c r="Q539" s="256"/>
    </row>
    <row r="540" spans="4:17">
      <c r="D540" s="256"/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256"/>
      <c r="Q540" s="256"/>
    </row>
    <row r="541" spans="4:17">
      <c r="D541" s="256"/>
      <c r="E541" s="256"/>
      <c r="F541" s="256"/>
      <c r="G541" s="256"/>
      <c r="H541" s="256"/>
      <c r="I541" s="256"/>
      <c r="J541" s="256"/>
      <c r="K541" s="256"/>
      <c r="L541" s="256"/>
      <c r="M541" s="256"/>
      <c r="N541" s="256"/>
      <c r="O541" s="256"/>
      <c r="P541" s="256"/>
      <c r="Q541" s="256"/>
    </row>
    <row r="542" spans="4:17">
      <c r="D542" s="256"/>
      <c r="E542" s="256"/>
      <c r="F542" s="256"/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</row>
    <row r="543" spans="4:17">
      <c r="D543" s="256"/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</row>
    <row r="544" spans="4:17">
      <c r="D544" s="256"/>
      <c r="E544" s="256"/>
      <c r="F544" s="256"/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Q544" s="256"/>
    </row>
    <row r="545" spans="4:17">
      <c r="D545" s="256"/>
      <c r="E545" s="256"/>
      <c r="F545" s="256"/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Q545" s="256"/>
    </row>
    <row r="546" spans="4:17">
      <c r="D546" s="256"/>
      <c r="E546" s="256"/>
      <c r="F546" s="256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Q546" s="256"/>
    </row>
    <row r="547" spans="4:17">
      <c r="D547" s="256"/>
      <c r="E547" s="256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Q547" s="256"/>
    </row>
    <row r="548" spans="4:17">
      <c r="D548" s="256"/>
      <c r="E548" s="256"/>
      <c r="F548" s="256"/>
      <c r="G548" s="256"/>
      <c r="H548" s="256"/>
      <c r="I548" s="256"/>
      <c r="J548" s="256"/>
      <c r="K548" s="256"/>
      <c r="L548" s="256"/>
      <c r="M548" s="256"/>
      <c r="N548" s="256"/>
      <c r="O548" s="256"/>
      <c r="P548" s="256"/>
      <c r="Q548" s="256"/>
    </row>
    <row r="549" spans="4:17">
      <c r="D549" s="256"/>
      <c r="E549" s="256"/>
      <c r="F549" s="256"/>
      <c r="G549" s="256"/>
      <c r="H549" s="256"/>
      <c r="I549" s="256"/>
      <c r="J549" s="256"/>
      <c r="K549" s="256"/>
      <c r="L549" s="256"/>
      <c r="M549" s="256"/>
      <c r="N549" s="256"/>
      <c r="O549" s="256"/>
      <c r="P549" s="256"/>
      <c r="Q549" s="256"/>
    </row>
    <row r="550" spans="4:17">
      <c r="D550" s="256"/>
      <c r="E550" s="256"/>
      <c r="F550" s="256"/>
      <c r="G550" s="256"/>
      <c r="H550" s="256"/>
      <c r="I550" s="256"/>
      <c r="J550" s="256"/>
      <c r="K550" s="256"/>
      <c r="L550" s="256"/>
      <c r="M550" s="256"/>
      <c r="N550" s="256"/>
      <c r="O550" s="256"/>
      <c r="P550" s="256"/>
      <c r="Q550" s="256"/>
    </row>
    <row r="551" spans="4:17">
      <c r="D551" s="256"/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Q551" s="256"/>
    </row>
    <row r="552" spans="4:17">
      <c r="D552" s="256"/>
      <c r="E552" s="256"/>
      <c r="F552" s="256"/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Q552" s="256"/>
    </row>
    <row r="553" spans="4:17">
      <c r="D553" s="256"/>
      <c r="E553" s="256"/>
      <c r="F553" s="256"/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Q553" s="256"/>
    </row>
    <row r="554" spans="4:17">
      <c r="D554" s="256"/>
      <c r="E554" s="256"/>
      <c r="F554" s="256"/>
      <c r="G554" s="256"/>
      <c r="H554" s="256"/>
      <c r="I554" s="256"/>
      <c r="J554" s="256"/>
      <c r="K554" s="256"/>
      <c r="L554" s="256"/>
      <c r="M554" s="256"/>
      <c r="N554" s="256"/>
      <c r="O554" s="256"/>
      <c r="P554" s="256"/>
      <c r="Q554" s="256"/>
    </row>
    <row r="555" spans="4:17">
      <c r="D555" s="256"/>
      <c r="E555" s="256"/>
      <c r="F555" s="256"/>
      <c r="G555" s="256"/>
      <c r="H555" s="256"/>
      <c r="I555" s="256"/>
      <c r="J555" s="256"/>
      <c r="K555" s="256"/>
      <c r="L555" s="256"/>
      <c r="M555" s="256"/>
      <c r="N555" s="256"/>
      <c r="O555" s="256"/>
      <c r="P555" s="256"/>
      <c r="Q555" s="256"/>
    </row>
    <row r="556" spans="4:17">
      <c r="D556" s="256"/>
      <c r="E556" s="256"/>
      <c r="F556" s="256"/>
      <c r="G556" s="256"/>
      <c r="H556" s="256"/>
      <c r="I556" s="256"/>
      <c r="J556" s="256"/>
      <c r="K556" s="256"/>
      <c r="L556" s="256"/>
      <c r="M556" s="256"/>
      <c r="N556" s="256"/>
      <c r="O556" s="256"/>
      <c r="P556" s="256"/>
      <c r="Q556" s="256"/>
    </row>
  </sheetData>
  <mergeCells count="6">
    <mergeCell ref="V54:W54"/>
    <mergeCell ref="A1:F1"/>
    <mergeCell ref="N54:O54"/>
    <mergeCell ref="P54:Q54"/>
    <mergeCell ref="R54:S54"/>
    <mergeCell ref="T54:U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Doctors</vt:lpstr>
      <vt:lpstr>Gràfics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carazo</dc:creator>
  <cp:lastModifiedBy>GPAQ</cp:lastModifiedBy>
  <cp:lastPrinted>2009-01-15T08:35:19Z</cp:lastPrinted>
  <dcterms:created xsi:type="dcterms:W3CDTF">2007-11-15T12:24:41Z</dcterms:created>
  <dcterms:modified xsi:type="dcterms:W3CDTF">2016-07-21T11:52:06Z</dcterms:modified>
</cp:coreProperties>
</file>